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15195" windowHeight="4560"/>
  </bookViews>
  <sheets>
    <sheet name="C.2" sheetId="14" r:id="rId1"/>
    <sheet name="C.3" sheetId="15" r:id="rId2"/>
    <sheet name="C.4" sheetId="16" r:id="rId3"/>
    <sheet name="C.3.1" sheetId="17" r:id="rId4"/>
    <sheet name="C.4.1" sheetId="18" r:id="rId5"/>
    <sheet name="C.3.2" sheetId="19" r:id="rId6"/>
    <sheet name="C.4.2" sheetId="20" r:id="rId7"/>
    <sheet name="C.3.3" sheetId="21" r:id="rId8"/>
    <sheet name="C.4.3" sheetId="22" r:id="rId9"/>
    <sheet name="C.3.4" sheetId="23" r:id="rId10"/>
    <sheet name="C.4.4" sheetId="24" r:id="rId11"/>
    <sheet name="C.3.5" sheetId="25" r:id="rId12"/>
    <sheet name="C.4.5" sheetId="26" r:id="rId13"/>
    <sheet name="C.3.6" sheetId="27" r:id="rId14"/>
    <sheet name="C.4.6" sheetId="28" r:id="rId15"/>
    <sheet name="B.1" sheetId="4" r:id="rId16"/>
    <sheet name="B.2" sheetId="5" r:id="rId17"/>
    <sheet name="B.2.1" sheetId="6" r:id="rId18"/>
    <sheet name="B.2.2" sheetId="7" r:id="rId19"/>
    <sheet name="B.2.3" sheetId="8" r:id="rId20"/>
    <sheet name="B.2.4" sheetId="9" r:id="rId21"/>
    <sheet name="B.2.5" sheetId="10" r:id="rId22"/>
    <sheet name="B.2.6" sheetId="11" r:id="rId23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</definedNames>
  <calcPr calcId="145621"/>
</workbook>
</file>

<file path=xl/calcChain.xml><?xml version="1.0" encoding="utf-8"?>
<calcChain xmlns="http://schemas.openxmlformats.org/spreadsheetml/2006/main">
  <c r="Z20" i="27" l="1"/>
  <c r="Z19" i="27"/>
  <c r="Z18" i="27"/>
  <c r="Z17" i="27"/>
  <c r="Z16" i="27"/>
  <c r="Z15" i="27"/>
  <c r="Z14" i="27"/>
  <c r="Z13" i="27"/>
  <c r="Z12" i="27"/>
  <c r="Z11" i="27"/>
  <c r="Z10" i="27"/>
  <c r="Z9" i="27"/>
  <c r="Z8" i="27"/>
  <c r="Z7" i="27"/>
  <c r="Z6" i="27"/>
  <c r="Z5" i="27"/>
  <c r="Z4" i="27"/>
  <c r="Z20" i="25"/>
  <c r="Z19" i="25"/>
  <c r="Z18" i="25"/>
  <c r="Z17" i="25"/>
  <c r="Z16" i="25"/>
  <c r="Z15" i="25"/>
  <c r="Z14" i="25"/>
  <c r="Z13" i="25"/>
  <c r="Z12" i="25"/>
  <c r="Z11" i="25"/>
  <c r="Z10" i="25"/>
  <c r="Z9" i="25"/>
  <c r="Z8" i="25"/>
  <c r="Z7" i="25"/>
  <c r="Z6" i="25"/>
  <c r="Z5" i="25"/>
  <c r="Z4" i="25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Z4" i="23"/>
  <c r="Z20" i="21"/>
  <c r="Z19" i="21"/>
  <c r="Z18" i="21"/>
  <c r="Z17" i="21"/>
  <c r="Z16" i="21"/>
  <c r="Z15" i="21"/>
  <c r="Z14" i="21"/>
  <c r="Z13" i="21"/>
  <c r="Z12" i="21"/>
  <c r="Z11" i="21"/>
  <c r="Z10" i="21"/>
  <c r="Z9" i="21"/>
  <c r="Z8" i="21"/>
  <c r="Z7" i="21"/>
  <c r="Z6" i="21"/>
  <c r="Z5" i="21"/>
  <c r="Z4" i="21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Z4" i="19"/>
  <c r="Z20" i="17"/>
  <c r="Z19" i="17"/>
  <c r="Z18" i="17"/>
  <c r="Z17" i="17"/>
  <c r="Z16" i="17"/>
  <c r="Z15" i="17"/>
  <c r="Z14" i="17"/>
  <c r="Z13" i="17"/>
  <c r="Z12" i="17"/>
  <c r="Z11" i="17"/>
  <c r="Z10" i="17"/>
  <c r="Z9" i="17"/>
  <c r="Z8" i="17"/>
  <c r="Z7" i="17"/>
  <c r="Z6" i="17"/>
  <c r="Z5" i="17"/>
  <c r="Z4" i="17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Z4" i="15"/>
  <c r="F15" i="14"/>
  <c r="J15" i="14"/>
  <c r="K4" i="14"/>
  <c r="G4" i="14"/>
  <c r="C4" i="14"/>
  <c r="K15" i="14"/>
  <c r="I15" i="14"/>
  <c r="H15" i="14"/>
  <c r="G15" i="14"/>
  <c r="E15" i="14"/>
  <c r="D15" i="14"/>
  <c r="C15" i="14"/>
  <c r="J4" i="14"/>
  <c r="F4" i="14"/>
  <c r="K36" i="4"/>
  <c r="G36" i="4"/>
  <c r="L36" i="4"/>
  <c r="H36" i="4"/>
  <c r="M36" i="4"/>
  <c r="J36" i="4"/>
  <c r="I36" i="4"/>
  <c r="F36" i="4"/>
  <c r="E36" i="4"/>
  <c r="J31" i="4"/>
  <c r="F31" i="4"/>
  <c r="K31" i="4"/>
  <c r="G31" i="4"/>
  <c r="L31" i="4"/>
  <c r="H31" i="4"/>
  <c r="M31" i="4"/>
  <c r="I31" i="4"/>
  <c r="E31" i="4"/>
  <c r="J21" i="4"/>
  <c r="F21" i="4"/>
  <c r="K21" i="4"/>
  <c r="G21" i="4"/>
  <c r="L21" i="4"/>
  <c r="H21" i="4"/>
  <c r="M21" i="4"/>
  <c r="I21" i="4"/>
  <c r="E21" i="4"/>
  <c r="K10" i="4"/>
  <c r="K9" i="4" s="1"/>
  <c r="G10" i="4"/>
  <c r="G9" i="4" s="1"/>
  <c r="L10" i="4"/>
  <c r="L9" i="4" s="1"/>
  <c r="H10" i="4"/>
  <c r="H9" i="4" s="1"/>
  <c r="M10" i="4"/>
  <c r="M9" i="4" s="1"/>
  <c r="I10" i="4"/>
  <c r="I9" i="4" s="1"/>
  <c r="E10" i="4"/>
  <c r="E9" i="4" s="1"/>
  <c r="J10" i="4"/>
  <c r="F10" i="4"/>
  <c r="J9" i="4"/>
  <c r="F9" i="4"/>
  <c r="M4" i="4"/>
  <c r="M40" i="4" s="1"/>
  <c r="I4" i="4"/>
  <c r="I40" i="4" s="1"/>
  <c r="E4" i="4"/>
  <c r="E40" i="4" s="1"/>
  <c r="L4" i="4"/>
  <c r="J4" i="4"/>
  <c r="J40" i="4" s="1"/>
  <c r="H4" i="4"/>
  <c r="F4" i="4"/>
  <c r="F40" i="4" s="1"/>
  <c r="K4" i="4"/>
  <c r="G4" i="4"/>
  <c r="D4" i="14" l="1"/>
  <c r="H4" i="14"/>
  <c r="E4" i="14"/>
  <c r="I4" i="14"/>
  <c r="K40" i="4"/>
  <c r="H40" i="4"/>
  <c r="L40" i="4"/>
  <c r="G40" i="4"/>
  <c r="H19" i="19" l="1"/>
  <c r="C19" i="19"/>
  <c r="F19" i="25"/>
  <c r="G19" i="21"/>
  <c r="C19" i="21"/>
  <c r="D19" i="21"/>
  <c r="F19" i="21"/>
  <c r="I19" i="21"/>
  <c r="H19" i="21"/>
  <c r="H19" i="27"/>
  <c r="K19" i="25"/>
  <c r="K19" i="21" l="1"/>
  <c r="C19" i="23"/>
  <c r="K19" i="19"/>
  <c r="G19" i="23"/>
  <c r="H19" i="25"/>
  <c r="J19" i="27"/>
  <c r="D19" i="25"/>
  <c r="F19" i="27"/>
  <c r="D19" i="19"/>
  <c r="G19" i="19"/>
  <c r="I19" i="23"/>
  <c r="E19" i="25"/>
  <c r="C19" i="27"/>
  <c r="J19" i="25"/>
  <c r="I19" i="25"/>
  <c r="H19" i="23"/>
  <c r="J19" i="19"/>
  <c r="E19" i="19"/>
  <c r="G19" i="27"/>
  <c r="G19" i="25"/>
  <c r="E19" i="21"/>
  <c r="E19" i="23"/>
  <c r="I19" i="27"/>
  <c r="D19" i="27"/>
  <c r="C19" i="25"/>
  <c r="J19" i="23"/>
  <c r="J19" i="21"/>
  <c r="E19" i="27"/>
  <c r="F19" i="19"/>
  <c r="I19" i="19"/>
  <c r="D19" i="23"/>
  <c r="K19" i="27"/>
  <c r="F19" i="23" l="1"/>
  <c r="K19" i="17"/>
  <c r="K19" i="23"/>
  <c r="D19" i="17"/>
  <c r="F19" i="17"/>
  <c r="J19" i="17"/>
  <c r="C19" i="17" l="1"/>
  <c r="G19" i="17"/>
  <c r="H19" i="17"/>
  <c r="E19" i="17"/>
  <c r="I19" i="17"/>
  <c r="F56" i="6" l="1"/>
  <c r="I81" i="6"/>
  <c r="J68" i="6"/>
  <c r="G68" i="6"/>
  <c r="I73" i="7"/>
  <c r="E73" i="11"/>
  <c r="H59" i="11"/>
  <c r="K81" i="11"/>
  <c r="E53" i="10"/>
  <c r="E56" i="10"/>
  <c r="H65" i="6"/>
  <c r="M65" i="6"/>
  <c r="K68" i="6"/>
  <c r="K53" i="6"/>
  <c r="I47" i="6"/>
  <c r="I53" i="7"/>
  <c r="I59" i="7"/>
  <c r="F68" i="7"/>
  <c r="K68" i="7"/>
  <c r="L78" i="7"/>
  <c r="K5" i="7"/>
  <c r="I65" i="7"/>
  <c r="M59" i="7"/>
  <c r="F59" i="11"/>
  <c r="I65" i="11"/>
  <c r="L56" i="11"/>
  <c r="K78" i="11"/>
  <c r="J78" i="11"/>
  <c r="H73" i="11"/>
  <c r="M65" i="11"/>
  <c r="M53" i="11"/>
  <c r="G81" i="11"/>
  <c r="F47" i="11"/>
  <c r="L5" i="11"/>
  <c r="F65" i="10"/>
  <c r="H47" i="10"/>
  <c r="E59" i="10"/>
  <c r="E5" i="10"/>
  <c r="F5" i="10"/>
  <c r="M78" i="10"/>
  <c r="E47" i="6"/>
  <c r="I59" i="6"/>
  <c r="I53" i="6"/>
  <c r="J5" i="6"/>
  <c r="K81" i="6"/>
  <c r="G53" i="6"/>
  <c r="L78" i="6"/>
  <c r="G65" i="6"/>
  <c r="G64" i="6" s="1"/>
  <c r="K73" i="6"/>
  <c r="I78" i="6"/>
  <c r="I65" i="6"/>
  <c r="G73" i="7"/>
  <c r="K53" i="7"/>
  <c r="K65" i="7"/>
  <c r="E68" i="7"/>
  <c r="M68" i="7"/>
  <c r="L73" i="7"/>
  <c r="J78" i="7"/>
  <c r="H5" i="7"/>
  <c r="E59" i="7"/>
  <c r="L59" i="7"/>
  <c r="G65" i="7"/>
  <c r="G68" i="11"/>
  <c r="I5" i="11"/>
  <c r="H68" i="11"/>
  <c r="E68" i="11"/>
  <c r="F65" i="11"/>
  <c r="F53" i="11"/>
  <c r="J59" i="11"/>
  <c r="H78" i="10"/>
  <c r="F68" i="10"/>
  <c r="G65" i="10"/>
  <c r="I65" i="10"/>
  <c r="G53" i="10"/>
  <c r="H5" i="10"/>
  <c r="L73" i="10"/>
  <c r="J78" i="6"/>
  <c r="M53" i="6"/>
  <c r="G73" i="6"/>
  <c r="H56" i="6"/>
  <c r="H68" i="6"/>
  <c r="F53" i="6"/>
  <c r="F52" i="6" s="1"/>
  <c r="K78" i="6"/>
  <c r="K59" i="6"/>
  <c r="M59" i="6"/>
  <c r="M5" i="6"/>
  <c r="G78" i="6"/>
  <c r="L65" i="6"/>
  <c r="F65" i="6"/>
  <c r="I81" i="7"/>
  <c r="L53" i="7"/>
  <c r="F81" i="7"/>
  <c r="E65" i="7"/>
  <c r="E64" i="7" s="1"/>
  <c r="J47" i="7"/>
  <c r="I78" i="7"/>
  <c r="M81" i="7"/>
  <c r="J68" i="7"/>
  <c r="K73" i="7"/>
  <c r="L68" i="7"/>
  <c r="M5" i="7"/>
  <c r="H78" i="7"/>
  <c r="I81" i="11"/>
  <c r="J65" i="11"/>
  <c r="F73" i="11"/>
  <c r="E59" i="11"/>
  <c r="M56" i="11"/>
  <c r="G78" i="11"/>
  <c r="G47" i="11"/>
  <c r="J5" i="11"/>
  <c r="I47" i="11"/>
  <c r="F81" i="11"/>
  <c r="E53" i="11"/>
  <c r="J56" i="11"/>
  <c r="F68" i="11"/>
  <c r="M81" i="11"/>
  <c r="E81" i="11"/>
  <c r="L81" i="11"/>
  <c r="F56" i="11"/>
  <c r="E47" i="10"/>
  <c r="L47" i="10"/>
  <c r="H53" i="10"/>
  <c r="F56" i="10"/>
  <c r="E65" i="10"/>
  <c r="J5" i="10"/>
  <c r="M47" i="10"/>
  <c r="J65" i="10"/>
  <c r="K65" i="10"/>
  <c r="F73" i="10"/>
  <c r="L5" i="10"/>
  <c r="I78" i="10"/>
  <c r="I68" i="10"/>
  <c r="G47" i="10"/>
  <c r="H56" i="10"/>
  <c r="F78" i="10"/>
  <c r="H47" i="9"/>
  <c r="J53" i="9"/>
  <c r="I81" i="9"/>
  <c r="G73" i="9"/>
  <c r="G59" i="9"/>
  <c r="H81" i="9"/>
  <c r="L47" i="9"/>
  <c r="K78" i="9"/>
  <c r="G56" i="9"/>
  <c r="M81" i="9"/>
  <c r="K47" i="9"/>
  <c r="L78" i="9"/>
  <c r="E68" i="9"/>
  <c r="G78" i="9"/>
  <c r="J78" i="9"/>
  <c r="E53" i="9"/>
  <c r="K53" i="9"/>
  <c r="G5" i="10" l="1"/>
  <c r="G68" i="10"/>
  <c r="K56" i="7"/>
  <c r="I47" i="10"/>
  <c r="L59" i="10"/>
  <c r="I56" i="11"/>
  <c r="L59" i="11"/>
  <c r="M5" i="11"/>
  <c r="M78" i="6"/>
  <c r="J53" i="6"/>
  <c r="M53" i="10"/>
  <c r="F64" i="10"/>
  <c r="L53" i="10"/>
  <c r="K68" i="10"/>
  <c r="K64" i="10" s="1"/>
  <c r="G65" i="11"/>
  <c r="K56" i="11"/>
  <c r="L73" i="11"/>
  <c r="H53" i="11"/>
  <c r="E78" i="11"/>
  <c r="E47" i="7"/>
  <c r="H56" i="7"/>
  <c r="G59" i="7"/>
  <c r="L81" i="7"/>
  <c r="F59" i="7"/>
  <c r="H81" i="7"/>
  <c r="M47" i="6"/>
  <c r="G47" i="6"/>
  <c r="E68" i="6"/>
  <c r="H47" i="6"/>
  <c r="J65" i="6"/>
  <c r="J64" i="6" s="1"/>
  <c r="M81" i="6"/>
  <c r="I73" i="10"/>
  <c r="K47" i="10"/>
  <c r="E78" i="10"/>
  <c r="M5" i="10"/>
  <c r="L65" i="10"/>
  <c r="K73" i="11"/>
  <c r="H81" i="11"/>
  <c r="G53" i="11"/>
  <c r="H5" i="11"/>
  <c r="E73" i="7"/>
  <c r="F53" i="7"/>
  <c r="G56" i="7"/>
  <c r="M53" i="7"/>
  <c r="J65" i="7"/>
  <c r="J53" i="7"/>
  <c r="K47" i="7"/>
  <c r="K5" i="6"/>
  <c r="G81" i="6"/>
  <c r="F47" i="6"/>
  <c r="M56" i="6"/>
  <c r="F59" i="6"/>
  <c r="G53" i="9"/>
  <c r="G52" i="9" s="1"/>
  <c r="I47" i="9"/>
  <c r="G81" i="9"/>
  <c r="M53" i="9"/>
  <c r="E81" i="9"/>
  <c r="I5" i="9"/>
  <c r="G59" i="10"/>
  <c r="K5" i="11"/>
  <c r="G77" i="11"/>
  <c r="M8" i="11"/>
  <c r="I77" i="7"/>
  <c r="H73" i="6"/>
  <c r="I64" i="10"/>
  <c r="J78" i="10"/>
  <c r="H8" i="10"/>
  <c r="E8" i="10"/>
  <c r="E4" i="10" s="1"/>
  <c r="F52" i="11"/>
  <c r="F64" i="11"/>
  <c r="G68" i="7"/>
  <c r="G64" i="7" s="1"/>
  <c r="M47" i="7"/>
  <c r="K8" i="7"/>
  <c r="F65" i="7"/>
  <c r="F64" i="7" s="1"/>
  <c r="K52" i="7"/>
  <c r="F73" i="6"/>
  <c r="M77" i="6"/>
  <c r="F5" i="6"/>
  <c r="M8" i="6"/>
  <c r="M4" i="6" s="1"/>
  <c r="L68" i="6"/>
  <c r="J59" i="10"/>
  <c r="K8" i="10"/>
  <c r="I73" i="11"/>
  <c r="J68" i="11"/>
  <c r="J64" i="11" s="1"/>
  <c r="M52" i="11"/>
  <c r="F78" i="11"/>
  <c r="F77" i="11" s="1"/>
  <c r="G64" i="11"/>
  <c r="I53" i="11"/>
  <c r="I52" i="11" s="1"/>
  <c r="L8" i="11"/>
  <c r="K77" i="11"/>
  <c r="G8" i="11"/>
  <c r="F8" i="11"/>
  <c r="E47" i="11"/>
  <c r="M59" i="11"/>
  <c r="H47" i="11"/>
  <c r="L65" i="11"/>
  <c r="E77" i="11"/>
  <c r="G73" i="11"/>
  <c r="K47" i="11"/>
  <c r="M8" i="7"/>
  <c r="M4" i="7" s="1"/>
  <c r="L77" i="7"/>
  <c r="J5" i="7"/>
  <c r="M56" i="7"/>
  <c r="F8" i="7"/>
  <c r="K81" i="7"/>
  <c r="L59" i="6"/>
  <c r="L73" i="6"/>
  <c r="I68" i="6"/>
  <c r="I64" i="6" s="1"/>
  <c r="K65" i="6"/>
  <c r="K64" i="6" s="1"/>
  <c r="L56" i="6"/>
  <c r="F78" i="6"/>
  <c r="M8" i="10"/>
  <c r="M4" i="10" s="1"/>
  <c r="J47" i="10"/>
  <c r="I81" i="10"/>
  <c r="I77" i="10" s="1"/>
  <c r="J81" i="10"/>
  <c r="G59" i="11"/>
  <c r="L47" i="7"/>
  <c r="G78" i="7"/>
  <c r="I8" i="7"/>
  <c r="K59" i="7"/>
  <c r="L65" i="7"/>
  <c r="L64" i="7" s="1"/>
  <c r="H59" i="7"/>
  <c r="M52" i="7"/>
  <c r="J64" i="7"/>
  <c r="J73" i="7"/>
  <c r="E56" i="6"/>
  <c r="J56" i="6"/>
  <c r="J52" i="6" s="1"/>
  <c r="K8" i="6"/>
  <c r="G8" i="6"/>
  <c r="J81" i="6"/>
  <c r="K56" i="6"/>
  <c r="K52" i="6" s="1"/>
  <c r="K51" i="6" s="1"/>
  <c r="L81" i="9"/>
  <c r="E59" i="9"/>
  <c r="E47" i="9"/>
  <c r="I78" i="9"/>
  <c r="E65" i="9"/>
  <c r="E64" i="9" s="1"/>
  <c r="L73" i="9"/>
  <c r="K59" i="9"/>
  <c r="M73" i="9"/>
  <c r="M68" i="9"/>
  <c r="G65" i="9"/>
  <c r="K5" i="9"/>
  <c r="I73" i="9"/>
  <c r="M56" i="9"/>
  <c r="H73" i="9"/>
  <c r="F68" i="9"/>
  <c r="E73" i="9"/>
  <c r="L65" i="9"/>
  <c r="F81" i="9"/>
  <c r="F65" i="9"/>
  <c r="E47" i="8"/>
  <c r="K81" i="8"/>
  <c r="G53" i="8"/>
  <c r="L5" i="8"/>
  <c r="I47" i="8"/>
  <c r="M53" i="8"/>
  <c r="K56" i="8"/>
  <c r="J65" i="8"/>
  <c r="K68" i="8"/>
  <c r="J56" i="9"/>
  <c r="J73" i="9"/>
  <c r="H65" i="9"/>
  <c r="J59" i="9"/>
  <c r="I65" i="9"/>
  <c r="G47" i="9"/>
  <c r="K81" i="9"/>
  <c r="F5" i="9"/>
  <c r="J52" i="9"/>
  <c r="I59" i="9"/>
  <c r="F47" i="9"/>
  <c r="K73" i="9"/>
  <c r="F59" i="9"/>
  <c r="E78" i="9"/>
  <c r="E77" i="9" s="1"/>
  <c r="H78" i="9"/>
  <c r="H77" i="9" s="1"/>
  <c r="I56" i="9"/>
  <c r="L68" i="9"/>
  <c r="E5" i="9"/>
  <c r="F5" i="8"/>
  <c r="M59" i="8"/>
  <c r="G68" i="8"/>
  <c r="I5" i="8"/>
  <c r="H59" i="8"/>
  <c r="G78" i="8"/>
  <c r="E68" i="8"/>
  <c r="L56" i="8"/>
  <c r="M47" i="8"/>
  <c r="K47" i="8"/>
  <c r="J78" i="8"/>
  <c r="I81" i="8"/>
  <c r="I65" i="8"/>
  <c r="M78" i="8"/>
  <c r="L8" i="10"/>
  <c r="L4" i="10" s="1"/>
  <c r="L56" i="10"/>
  <c r="L52" i="10" s="1"/>
  <c r="L78" i="10"/>
  <c r="M59" i="10"/>
  <c r="J56" i="10"/>
  <c r="M56" i="10"/>
  <c r="M52" i="10" s="1"/>
  <c r="H52" i="10"/>
  <c r="M65" i="10"/>
  <c r="L68" i="11"/>
  <c r="G5" i="11"/>
  <c r="G4" i="11" s="1"/>
  <c r="F5" i="11"/>
  <c r="F4" i="11" s="1"/>
  <c r="E65" i="11"/>
  <c r="E64" i="11" s="1"/>
  <c r="J8" i="11"/>
  <c r="M68" i="11"/>
  <c r="M64" i="11" s="1"/>
  <c r="E8" i="11"/>
  <c r="H77" i="7"/>
  <c r="L8" i="7"/>
  <c r="M73" i="7"/>
  <c r="J59" i="7"/>
  <c r="L56" i="7"/>
  <c r="L52" i="7" s="1"/>
  <c r="L51" i="7" s="1"/>
  <c r="L8" i="6"/>
  <c r="J47" i="6"/>
  <c r="L64" i="6"/>
  <c r="G77" i="6"/>
  <c r="J8" i="6"/>
  <c r="J4" i="6" s="1"/>
  <c r="F8" i="6"/>
  <c r="K77" i="6"/>
  <c r="I73" i="6"/>
  <c r="H53" i="6"/>
  <c r="H52" i="6" s="1"/>
  <c r="G5" i="6"/>
  <c r="G4" i="6" s="1"/>
  <c r="H5" i="6"/>
  <c r="M52" i="6"/>
  <c r="J77" i="6"/>
  <c r="I5" i="10"/>
  <c r="H65" i="10"/>
  <c r="I8" i="10"/>
  <c r="H4" i="10"/>
  <c r="H73" i="10"/>
  <c r="L81" i="10"/>
  <c r="J8" i="10"/>
  <c r="J4" i="10" s="1"/>
  <c r="E73" i="10"/>
  <c r="G8" i="10"/>
  <c r="G4" i="10" s="1"/>
  <c r="G64" i="10"/>
  <c r="K78" i="10"/>
  <c r="K81" i="10"/>
  <c r="H68" i="10"/>
  <c r="I56" i="10"/>
  <c r="F8" i="10"/>
  <c r="K65" i="11"/>
  <c r="K8" i="11"/>
  <c r="M47" i="11"/>
  <c r="M4" i="11" s="1"/>
  <c r="J81" i="11"/>
  <c r="J77" i="11" s="1"/>
  <c r="K68" i="11"/>
  <c r="E56" i="11"/>
  <c r="E52" i="11" s="1"/>
  <c r="E51" i="11" s="1"/>
  <c r="I59" i="11"/>
  <c r="J47" i="11"/>
  <c r="L53" i="11"/>
  <c r="L52" i="11" s="1"/>
  <c r="M78" i="11"/>
  <c r="M77" i="11" s="1"/>
  <c r="G8" i="7"/>
  <c r="H53" i="7"/>
  <c r="H52" i="7" s="1"/>
  <c r="G47" i="7"/>
  <c r="H8" i="7"/>
  <c r="E78" i="7"/>
  <c r="H65" i="7"/>
  <c r="J56" i="7"/>
  <c r="J52" i="7" s="1"/>
  <c r="J51" i="7" s="1"/>
  <c r="E8" i="7"/>
  <c r="G5" i="7"/>
  <c r="I5" i="7"/>
  <c r="K64" i="7"/>
  <c r="H47" i="7"/>
  <c r="I56" i="6"/>
  <c r="I52" i="6" s="1"/>
  <c r="I51" i="6" s="1"/>
  <c r="I77" i="6"/>
  <c r="E78" i="6"/>
  <c r="E8" i="6"/>
  <c r="G56" i="6"/>
  <c r="G52" i="6" s="1"/>
  <c r="F68" i="6"/>
  <c r="F64" i="6" s="1"/>
  <c r="F51" i="6" s="1"/>
  <c r="M73" i="6"/>
  <c r="J53" i="10"/>
  <c r="J52" i="10" s="1"/>
  <c r="K53" i="10"/>
  <c r="M81" i="10"/>
  <c r="M77" i="10" s="1"/>
  <c r="H81" i="10"/>
  <c r="H77" i="10" s="1"/>
  <c r="K59" i="10"/>
  <c r="F47" i="10"/>
  <c r="F4" i="10" s="1"/>
  <c r="F59" i="10"/>
  <c r="M73" i="10"/>
  <c r="F81" i="10"/>
  <c r="F77" i="10" s="1"/>
  <c r="G56" i="10"/>
  <c r="G52" i="10" s="1"/>
  <c r="J68" i="10"/>
  <c r="J64" i="10" s="1"/>
  <c r="J73" i="10"/>
  <c r="G81" i="10"/>
  <c r="K5" i="10"/>
  <c r="K4" i="10" s="1"/>
  <c r="G78" i="10"/>
  <c r="I53" i="10"/>
  <c r="L4" i="11"/>
  <c r="H56" i="11"/>
  <c r="H52" i="11" s="1"/>
  <c r="J53" i="11"/>
  <c r="J52" i="11" s="1"/>
  <c r="M73" i="11"/>
  <c r="H8" i="11"/>
  <c r="H4" i="11" s="1"/>
  <c r="H78" i="11"/>
  <c r="H77" i="11" s="1"/>
  <c r="L47" i="11"/>
  <c r="I68" i="11"/>
  <c r="I64" i="11" s="1"/>
  <c r="I8" i="11"/>
  <c r="I4" i="11" s="1"/>
  <c r="F56" i="7"/>
  <c r="F52" i="7" s="1"/>
  <c r="E53" i="7"/>
  <c r="L5" i="7"/>
  <c r="L4" i="7" s="1"/>
  <c r="F5" i="7"/>
  <c r="G53" i="7"/>
  <c r="G52" i="7" s="1"/>
  <c r="K4" i="7"/>
  <c r="M78" i="7"/>
  <c r="M77" i="7" s="1"/>
  <c r="F73" i="7"/>
  <c r="I47" i="7"/>
  <c r="G81" i="7"/>
  <c r="J8" i="7"/>
  <c r="H73" i="7"/>
  <c r="L53" i="6"/>
  <c r="L52" i="6" s="1"/>
  <c r="L47" i="6"/>
  <c r="H59" i="6"/>
  <c r="M68" i="6"/>
  <c r="M64" i="6" s="1"/>
  <c r="I8" i="6"/>
  <c r="J59" i="6"/>
  <c r="F81" i="6"/>
  <c r="L5" i="6"/>
  <c r="L4" i="6" s="1"/>
  <c r="G59" i="6"/>
  <c r="E53" i="6"/>
  <c r="E52" i="6" s="1"/>
  <c r="H64" i="6"/>
  <c r="K73" i="10"/>
  <c r="E68" i="10"/>
  <c r="E64" i="10" s="1"/>
  <c r="G73" i="10"/>
  <c r="L68" i="10"/>
  <c r="L64" i="10" s="1"/>
  <c r="E81" i="10"/>
  <c r="E77" i="10" s="1"/>
  <c r="H59" i="10"/>
  <c r="K56" i="10"/>
  <c r="F53" i="10"/>
  <c r="F52" i="10" s="1"/>
  <c r="F51" i="10" s="1"/>
  <c r="E52" i="10"/>
  <c r="I59" i="10"/>
  <c r="M68" i="10"/>
  <c r="I78" i="11"/>
  <c r="I77" i="11" s="1"/>
  <c r="E5" i="11"/>
  <c r="L78" i="11"/>
  <c r="L77" i="11" s="1"/>
  <c r="J73" i="11"/>
  <c r="H65" i="11"/>
  <c r="H64" i="11" s="1"/>
  <c r="K59" i="11"/>
  <c r="G56" i="11"/>
  <c r="G52" i="11" s="1"/>
  <c r="G51" i="11" s="1"/>
  <c r="K53" i="11"/>
  <c r="K52" i="11" s="1"/>
  <c r="K78" i="7"/>
  <c r="K77" i="7" s="1"/>
  <c r="J81" i="7"/>
  <c r="J77" i="7" s="1"/>
  <c r="E5" i="7"/>
  <c r="E56" i="7"/>
  <c r="I68" i="7"/>
  <c r="I64" i="7" s="1"/>
  <c r="H68" i="7"/>
  <c r="F47" i="7"/>
  <c r="M65" i="7"/>
  <c r="M64" i="7" s="1"/>
  <c r="E81" i="7"/>
  <c r="I56" i="7"/>
  <c r="I52" i="7" s="1"/>
  <c r="I51" i="7" s="1"/>
  <c r="F78" i="7"/>
  <c r="F77" i="7" s="1"/>
  <c r="K47" i="6"/>
  <c r="K4" i="6" s="1"/>
  <c r="K92" i="6" s="1"/>
  <c r="J73" i="6"/>
  <c r="E65" i="6"/>
  <c r="E64" i="6" s="1"/>
  <c r="E73" i="6"/>
  <c r="E59" i="6"/>
  <c r="E5" i="6"/>
  <c r="H8" i="6"/>
  <c r="E81" i="6"/>
  <c r="H81" i="6"/>
  <c r="I5" i="6"/>
  <c r="I4" i="6" s="1"/>
  <c r="L81" i="6"/>
  <c r="L77" i="6" s="1"/>
  <c r="H78" i="6"/>
  <c r="G77" i="9"/>
  <c r="L77" i="9"/>
  <c r="L56" i="9"/>
  <c r="J81" i="9"/>
  <c r="J77" i="9" s="1"/>
  <c r="H56" i="9"/>
  <c r="H53" i="9"/>
  <c r="H59" i="9"/>
  <c r="J5" i="9"/>
  <c r="K68" i="9"/>
  <c r="E56" i="9"/>
  <c r="E52" i="9" s="1"/>
  <c r="M78" i="9"/>
  <c r="M77" i="9" s="1"/>
  <c r="G68" i="9"/>
  <c r="M47" i="9"/>
  <c r="I53" i="9"/>
  <c r="I52" i="9" s="1"/>
  <c r="J68" i="9"/>
  <c r="H5" i="9"/>
  <c r="M5" i="9"/>
  <c r="M8" i="9"/>
  <c r="F56" i="9"/>
  <c r="L8" i="9"/>
  <c r="K8" i="9"/>
  <c r="M65" i="9"/>
  <c r="M64" i="9" s="1"/>
  <c r="L59" i="9"/>
  <c r="J47" i="9"/>
  <c r="L5" i="9"/>
  <c r="M59" i="9"/>
  <c r="M5" i="8"/>
  <c r="H56" i="8"/>
  <c r="M65" i="8"/>
  <c r="I53" i="8"/>
  <c r="F59" i="8"/>
  <c r="L65" i="8"/>
  <c r="E78" i="8"/>
  <c r="G59" i="8"/>
  <c r="G81" i="8"/>
  <c r="F73" i="8"/>
  <c r="G56" i="8"/>
  <c r="J59" i="8"/>
  <c r="K78" i="8"/>
  <c r="K77" i="8" s="1"/>
  <c r="E56" i="8"/>
  <c r="F47" i="8"/>
  <c r="L68" i="8"/>
  <c r="L78" i="8"/>
  <c r="E4" i="7" l="1"/>
  <c r="E4" i="6"/>
  <c r="F51" i="11"/>
  <c r="F92" i="11" s="1"/>
  <c r="J4" i="11"/>
  <c r="G73" i="8"/>
  <c r="L51" i="10"/>
  <c r="K77" i="9"/>
  <c r="L64" i="8"/>
  <c r="G51" i="7"/>
  <c r="F51" i="7"/>
  <c r="H51" i="11"/>
  <c r="G51" i="10"/>
  <c r="F92" i="10"/>
  <c r="G51" i="6"/>
  <c r="I4" i="7"/>
  <c r="F4" i="7"/>
  <c r="H4" i="6"/>
  <c r="M68" i="8"/>
  <c r="M64" i="8" s="1"/>
  <c r="J51" i="6"/>
  <c r="J92" i="6" s="1"/>
  <c r="I8" i="9"/>
  <c r="I4" i="9" s="1"/>
  <c r="H4" i="7"/>
  <c r="I4" i="10"/>
  <c r="E51" i="9"/>
  <c r="H92" i="11"/>
  <c r="K5" i="5"/>
  <c r="L78" i="5"/>
  <c r="I59" i="5"/>
  <c r="E68" i="5"/>
  <c r="J56" i="5"/>
  <c r="I92" i="6"/>
  <c r="F92" i="7"/>
  <c r="H64" i="10"/>
  <c r="M64" i="10"/>
  <c r="M51" i="10" s="1"/>
  <c r="M92" i="10" s="1"/>
  <c r="J81" i="8"/>
  <c r="F56" i="8"/>
  <c r="M56" i="8"/>
  <c r="K5" i="8"/>
  <c r="E81" i="8"/>
  <c r="L8" i="8"/>
  <c r="I68" i="8"/>
  <c r="K73" i="8"/>
  <c r="F68" i="8"/>
  <c r="E8" i="8"/>
  <c r="K4" i="9"/>
  <c r="G77" i="7"/>
  <c r="F77" i="6"/>
  <c r="I51" i="11"/>
  <c r="I92" i="11" s="1"/>
  <c r="M51" i="11"/>
  <c r="M92" i="11" s="1"/>
  <c r="F4" i="6"/>
  <c r="F92" i="6" s="1"/>
  <c r="J77" i="10"/>
  <c r="F81" i="8"/>
  <c r="M73" i="8"/>
  <c r="J47" i="8"/>
  <c r="K59" i="8"/>
  <c r="K65" i="8"/>
  <c r="K64" i="8" s="1"/>
  <c r="H73" i="8"/>
  <c r="H68" i="8"/>
  <c r="K8" i="8"/>
  <c r="F65" i="8"/>
  <c r="F64" i="8" s="1"/>
  <c r="E5" i="8"/>
  <c r="I68" i="9"/>
  <c r="K56" i="9"/>
  <c r="K52" i="9" s="1"/>
  <c r="J65" i="9"/>
  <c r="J64" i="9" s="1"/>
  <c r="J51" i="9" s="1"/>
  <c r="M65" i="5"/>
  <c r="J68" i="5"/>
  <c r="F65" i="5"/>
  <c r="F47" i="5"/>
  <c r="E77" i="8"/>
  <c r="G8" i="8"/>
  <c r="F8" i="8"/>
  <c r="L92" i="7"/>
  <c r="K52" i="10"/>
  <c r="K51" i="10" s="1"/>
  <c r="G92" i="6"/>
  <c r="H51" i="10"/>
  <c r="L77" i="10"/>
  <c r="L92" i="10" s="1"/>
  <c r="J73" i="8"/>
  <c r="M8" i="8"/>
  <c r="J56" i="8"/>
  <c r="E59" i="8"/>
  <c r="H78" i="8"/>
  <c r="G8" i="9"/>
  <c r="K4" i="11"/>
  <c r="M52" i="9"/>
  <c r="M51" i="9" s="1"/>
  <c r="H68" i="9"/>
  <c r="H64" i="9" s="1"/>
  <c r="H5" i="5"/>
  <c r="H73" i="5"/>
  <c r="M73" i="5"/>
  <c r="K59" i="5"/>
  <c r="E65" i="5"/>
  <c r="E64" i="5" s="1"/>
  <c r="L59" i="5"/>
  <c r="G5" i="5"/>
  <c r="E47" i="5"/>
  <c r="L81" i="5"/>
  <c r="J59" i="5"/>
  <c r="L73" i="5"/>
  <c r="K53" i="5"/>
  <c r="I5" i="5"/>
  <c r="H65" i="5"/>
  <c r="K68" i="5"/>
  <c r="I81" i="5"/>
  <c r="E5" i="5"/>
  <c r="J5" i="5"/>
  <c r="H56" i="5"/>
  <c r="I53" i="5"/>
  <c r="M81" i="5"/>
  <c r="H78" i="5"/>
  <c r="J53" i="5"/>
  <c r="J52" i="5" s="1"/>
  <c r="F5" i="5"/>
  <c r="I65" i="5"/>
  <c r="H81" i="5"/>
  <c r="J73" i="5"/>
  <c r="M4" i="9"/>
  <c r="M92" i="9" s="1"/>
  <c r="H77" i="6"/>
  <c r="E51" i="6"/>
  <c r="E52" i="7"/>
  <c r="E51" i="7" s="1"/>
  <c r="I52" i="10"/>
  <c r="I51" i="10" s="1"/>
  <c r="I92" i="10" s="1"/>
  <c r="J51" i="10"/>
  <c r="J92" i="10" s="1"/>
  <c r="I92" i="7"/>
  <c r="H64" i="7"/>
  <c r="H51" i="7" s="1"/>
  <c r="H92" i="7" s="1"/>
  <c r="K64" i="11"/>
  <c r="K51" i="11" s="1"/>
  <c r="H92" i="10"/>
  <c r="H51" i="6"/>
  <c r="H92" i="6" s="1"/>
  <c r="G92" i="11"/>
  <c r="E8" i="9"/>
  <c r="E4" i="9" s="1"/>
  <c r="E92" i="9" s="1"/>
  <c r="I64" i="9"/>
  <c r="I51" i="9" s="1"/>
  <c r="F8" i="9"/>
  <c r="F4" i="9" s="1"/>
  <c r="I73" i="8"/>
  <c r="E53" i="8"/>
  <c r="E52" i="8" s="1"/>
  <c r="M52" i="8"/>
  <c r="H8" i="8"/>
  <c r="H47" i="8"/>
  <c r="J5" i="8"/>
  <c r="G52" i="8"/>
  <c r="H5" i="8"/>
  <c r="I78" i="8"/>
  <c r="I77" i="8" s="1"/>
  <c r="M81" i="8"/>
  <c r="M77" i="8" s="1"/>
  <c r="L81" i="8"/>
  <c r="L77" i="8" s="1"/>
  <c r="G64" i="9"/>
  <c r="G51" i="9" s="1"/>
  <c r="I77" i="9"/>
  <c r="M51" i="7"/>
  <c r="M92" i="7" s="1"/>
  <c r="L64" i="11"/>
  <c r="L51" i="11" s="1"/>
  <c r="L92" i="11" s="1"/>
  <c r="K51" i="7"/>
  <c r="K92" i="7" s="1"/>
  <c r="I56" i="8"/>
  <c r="I52" i="8" s="1"/>
  <c r="F78" i="8"/>
  <c r="F77" i="8" s="1"/>
  <c r="G47" i="8"/>
  <c r="F53" i="8"/>
  <c r="F52" i="8" s="1"/>
  <c r="F51" i="8" s="1"/>
  <c r="K53" i="8"/>
  <c r="K52" i="8" s="1"/>
  <c r="H53" i="8"/>
  <c r="H52" i="8" s="1"/>
  <c r="E73" i="8"/>
  <c r="E65" i="8"/>
  <c r="E64" i="8" s="1"/>
  <c r="J68" i="8"/>
  <c r="J64" i="8" s="1"/>
  <c r="L53" i="8"/>
  <c r="L52" i="8" s="1"/>
  <c r="L73" i="8"/>
  <c r="G5" i="8"/>
  <c r="H81" i="8"/>
  <c r="G65" i="8"/>
  <c r="G64" i="8" s="1"/>
  <c r="J53" i="8"/>
  <c r="J52" i="8" s="1"/>
  <c r="J8" i="9"/>
  <c r="J4" i="9" s="1"/>
  <c r="L53" i="9"/>
  <c r="L52" i="9" s="1"/>
  <c r="L53" i="5"/>
  <c r="M59" i="5"/>
  <c r="J47" i="5"/>
  <c r="H53" i="5"/>
  <c r="H52" i="5" s="1"/>
  <c r="I68" i="5"/>
  <c r="E81" i="5"/>
  <c r="F81" i="5"/>
  <c r="I73" i="5"/>
  <c r="K56" i="5"/>
  <c r="F59" i="5"/>
  <c r="J8" i="8"/>
  <c r="M4" i="8"/>
  <c r="L4" i="9"/>
  <c r="H8" i="9"/>
  <c r="H4" i="9" s="1"/>
  <c r="H52" i="9"/>
  <c r="E4" i="11"/>
  <c r="E92" i="11" s="1"/>
  <c r="E51" i="10"/>
  <c r="E92" i="10" s="1"/>
  <c r="L51" i="6"/>
  <c r="L92" i="6" s="1"/>
  <c r="J51" i="11"/>
  <c r="J92" i="11" s="1"/>
  <c r="G77" i="10"/>
  <c r="G92" i="10" s="1"/>
  <c r="E77" i="6"/>
  <c r="G4" i="7"/>
  <c r="G92" i="7" s="1"/>
  <c r="E77" i="7"/>
  <c r="K77" i="10"/>
  <c r="M51" i="6"/>
  <c r="M92" i="6" s="1"/>
  <c r="H65" i="8"/>
  <c r="H64" i="8" s="1"/>
  <c r="I64" i="8"/>
  <c r="I8" i="8"/>
  <c r="I4" i="8" s="1"/>
  <c r="J77" i="8"/>
  <c r="G77" i="8"/>
  <c r="I59" i="8"/>
  <c r="L59" i="8"/>
  <c r="L47" i="8"/>
  <c r="L4" i="8" s="1"/>
  <c r="F4" i="8"/>
  <c r="F92" i="8" s="1"/>
  <c r="F64" i="9"/>
  <c r="L64" i="9"/>
  <c r="F73" i="9"/>
  <c r="F53" i="9"/>
  <c r="F52" i="9" s="1"/>
  <c r="K65" i="9"/>
  <c r="K64" i="9" s="1"/>
  <c r="J4" i="7"/>
  <c r="J92" i="7" s="1"/>
  <c r="G5" i="9"/>
  <c r="F78" i="9"/>
  <c r="F77" i="9" s="1"/>
  <c r="E4" i="8" l="1"/>
  <c r="M51" i="8"/>
  <c r="K92" i="10"/>
  <c r="F51" i="9"/>
  <c r="I51" i="8"/>
  <c r="E92" i="7"/>
  <c r="I64" i="5"/>
  <c r="K47" i="5"/>
  <c r="L65" i="5"/>
  <c r="J92" i="9"/>
  <c r="F92" i="9"/>
  <c r="E92" i="6"/>
  <c r="K4" i="8"/>
  <c r="M5" i="5"/>
  <c r="G51" i="8"/>
  <c r="M53" i="5"/>
  <c r="M92" i="8"/>
  <c r="G4" i="8"/>
  <c r="H4" i="8"/>
  <c r="G47" i="5"/>
  <c r="K8" i="5"/>
  <c r="K4" i="5" s="1"/>
  <c r="L68" i="5"/>
  <c r="L64" i="5" s="1"/>
  <c r="L77" i="5"/>
  <c r="G56" i="5"/>
  <c r="J81" i="5"/>
  <c r="J78" i="5"/>
  <c r="G53" i="5"/>
  <c r="G52" i="5" s="1"/>
  <c r="I47" i="5"/>
  <c r="H59" i="5"/>
  <c r="G68" i="5"/>
  <c r="L8" i="5"/>
  <c r="H47" i="5"/>
  <c r="M47" i="5"/>
  <c r="I8" i="5"/>
  <c r="I4" i="5" s="1"/>
  <c r="E78" i="5"/>
  <c r="E77" i="5" s="1"/>
  <c r="K65" i="5"/>
  <c r="K64" i="5" s="1"/>
  <c r="I92" i="8"/>
  <c r="H51" i="9"/>
  <c r="H92" i="9" s="1"/>
  <c r="H68" i="5"/>
  <c r="H64" i="5" s="1"/>
  <c r="J51" i="8"/>
  <c r="H77" i="5"/>
  <c r="K78" i="5"/>
  <c r="G81" i="5"/>
  <c r="F8" i="5"/>
  <c r="H8" i="5"/>
  <c r="H4" i="5" s="1"/>
  <c r="F78" i="5"/>
  <c r="F77" i="5" s="1"/>
  <c r="F53" i="5"/>
  <c r="K92" i="11"/>
  <c r="G8" i="5"/>
  <c r="G4" i="5" s="1"/>
  <c r="M56" i="5"/>
  <c r="M52" i="5" s="1"/>
  <c r="E8" i="5"/>
  <c r="E4" i="5" s="1"/>
  <c r="L5" i="5"/>
  <c r="G4" i="9"/>
  <c r="G92" i="9" s="1"/>
  <c r="L51" i="8"/>
  <c r="L92" i="8" s="1"/>
  <c r="H51" i="8"/>
  <c r="J4" i="8"/>
  <c r="J92" i="8" s="1"/>
  <c r="E51" i="8"/>
  <c r="E92" i="8" s="1"/>
  <c r="K73" i="5"/>
  <c r="I56" i="5"/>
  <c r="I52" i="5" s="1"/>
  <c r="G59" i="5"/>
  <c r="L56" i="5"/>
  <c r="L52" i="5" s="1"/>
  <c r="G73" i="5"/>
  <c r="E53" i="5"/>
  <c r="M68" i="5"/>
  <c r="M64" i="5" s="1"/>
  <c r="J65" i="5"/>
  <c r="J64" i="5" s="1"/>
  <c r="J51" i="5" s="1"/>
  <c r="I78" i="5"/>
  <c r="I77" i="5" s="1"/>
  <c r="K81" i="5"/>
  <c r="E73" i="5"/>
  <c r="I92" i="9"/>
  <c r="G65" i="5"/>
  <c r="G64" i="5" s="1"/>
  <c r="F73" i="5"/>
  <c r="J8" i="5"/>
  <c r="J4" i="5" s="1"/>
  <c r="L51" i="9"/>
  <c r="L92" i="9" s="1"/>
  <c r="K51" i="8"/>
  <c r="K92" i="8" s="1"/>
  <c r="L47" i="5"/>
  <c r="F4" i="5"/>
  <c r="M8" i="5"/>
  <c r="M4" i="5" s="1"/>
  <c r="G78" i="5"/>
  <c r="E56" i="5"/>
  <c r="M78" i="5"/>
  <c r="M77" i="5" s="1"/>
  <c r="E59" i="5"/>
  <c r="K52" i="5"/>
  <c r="F68" i="5"/>
  <c r="F64" i="5" s="1"/>
  <c r="H77" i="8"/>
  <c r="F56" i="5"/>
  <c r="K51" i="9"/>
  <c r="K92" i="9" s="1"/>
  <c r="G77" i="5" l="1"/>
  <c r="K51" i="5"/>
  <c r="I51" i="5"/>
  <c r="I92" i="5" s="1"/>
  <c r="L4" i="5"/>
  <c r="E52" i="5"/>
  <c r="E51" i="5" s="1"/>
  <c r="E92" i="5" s="1"/>
  <c r="J77" i="5"/>
  <c r="G92" i="8"/>
  <c r="H51" i="5"/>
  <c r="H92" i="5" s="1"/>
  <c r="J92" i="5"/>
  <c r="M51" i="5"/>
  <c r="M92" i="5" s="1"/>
  <c r="L51" i="5"/>
  <c r="L92" i="5" s="1"/>
  <c r="K77" i="5"/>
  <c r="K92" i="5" s="1"/>
  <c r="F52" i="5"/>
  <c r="F51" i="5" s="1"/>
  <c r="F92" i="5" s="1"/>
  <c r="G51" i="5"/>
  <c r="G92" i="5" s="1"/>
  <c r="H92" i="8"/>
  <c r="K16" i="18" l="1"/>
  <c r="K16" i="24" l="1"/>
  <c r="I16" i="22"/>
  <c r="E16" i="24"/>
  <c r="D16" i="20"/>
  <c r="J16" i="16"/>
  <c r="E4" i="24"/>
  <c r="K16" i="26"/>
  <c r="J4" i="18"/>
  <c r="I4" i="18"/>
  <c r="G4" i="20"/>
  <c r="G16" i="16"/>
  <c r="I16" i="16"/>
  <c r="C4" i="16"/>
  <c r="E16" i="22"/>
  <c r="K4" i="24"/>
  <c r="J16" i="28"/>
  <c r="K16" i="16"/>
  <c r="F4" i="16"/>
  <c r="C16" i="24"/>
  <c r="H16" i="24"/>
  <c r="I16" i="24"/>
  <c r="J16" i="22"/>
  <c r="H16" i="26"/>
  <c r="C16" i="20"/>
  <c r="H4" i="20"/>
  <c r="I4" i="28"/>
  <c r="C16" i="18"/>
  <c r="C16" i="22"/>
  <c r="D16" i="22"/>
  <c r="H16" i="28"/>
  <c r="H4" i="24"/>
  <c r="J16" i="24"/>
  <c r="G4" i="24"/>
  <c r="E16" i="20"/>
  <c r="E16" i="16"/>
  <c r="H4" i="26"/>
  <c r="K4" i="28"/>
  <c r="H16" i="22"/>
  <c r="D16" i="24"/>
  <c r="C16" i="16"/>
  <c r="I4" i="16"/>
  <c r="E4" i="20"/>
  <c r="G16" i="26"/>
  <c r="F4" i="24"/>
  <c r="J4" i="20"/>
  <c r="F16" i="20"/>
  <c r="J16" i="18"/>
  <c r="G16" i="22"/>
  <c r="C4" i="24"/>
  <c r="D16" i="28"/>
  <c r="E16" i="26"/>
  <c r="K4" i="26"/>
  <c r="F16" i="18"/>
  <c r="J16" i="26"/>
  <c r="C8" i="26"/>
  <c r="G4" i="28"/>
  <c r="D16" i="16"/>
  <c r="H16" i="20"/>
  <c r="I16" i="20"/>
  <c r="D16" i="26"/>
  <c r="H16" i="18"/>
  <c r="F4" i="20"/>
  <c r="D16" i="18"/>
  <c r="K16" i="20"/>
  <c r="F16" i="16"/>
  <c r="G16" i="20"/>
  <c r="D4" i="16"/>
  <c r="J4" i="16"/>
  <c r="C4" i="18"/>
  <c r="E4" i="18"/>
  <c r="G16" i="18"/>
  <c r="D4" i="22"/>
  <c r="D4" i="28"/>
  <c r="C16" i="28"/>
  <c r="F16" i="28"/>
  <c r="E16" i="28"/>
  <c r="D4" i="26"/>
  <c r="H8" i="28"/>
  <c r="C8" i="24"/>
  <c r="G8" i="28"/>
  <c r="I8" i="22"/>
  <c r="F8" i="26"/>
  <c r="H8" i="26"/>
  <c r="K8" i="26"/>
  <c r="G8" i="22"/>
  <c r="H4" i="28" l="1"/>
  <c r="K4" i="16"/>
  <c r="I8" i="16"/>
  <c r="I26" i="16" s="1"/>
  <c r="J4" i="24"/>
  <c r="C8" i="22"/>
  <c r="G16" i="24"/>
  <c r="C4" i="22"/>
  <c r="G16" i="28"/>
  <c r="D4" i="24"/>
  <c r="K16" i="28"/>
  <c r="K26" i="26"/>
  <c r="C26" i="24"/>
  <c r="E4" i="22"/>
  <c r="F4" i="26"/>
  <c r="I4" i="20"/>
  <c r="D4" i="18"/>
  <c r="H4" i="16"/>
  <c r="C4" i="28"/>
  <c r="E19" i="15"/>
  <c r="C26" i="22"/>
  <c r="J8" i="28"/>
  <c r="H8" i="16"/>
  <c r="C8" i="28"/>
  <c r="C26" i="28" s="1"/>
  <c r="F8" i="16"/>
  <c r="F26" i="16" s="1"/>
  <c r="K8" i="18"/>
  <c r="H26" i="26"/>
  <c r="F4" i="22"/>
  <c r="J16" i="20"/>
  <c r="G4" i="16"/>
  <c r="I4" i="24"/>
  <c r="F16" i="26"/>
  <c r="F16" i="24"/>
  <c r="C16" i="26"/>
  <c r="C4" i="20"/>
  <c r="K8" i="22"/>
  <c r="C8" i="18"/>
  <c r="C26" i="18" s="1"/>
  <c r="F8" i="20"/>
  <c r="F26" i="20" s="1"/>
  <c r="I8" i="18"/>
  <c r="G8" i="26"/>
  <c r="D8" i="16"/>
  <c r="D26" i="16" s="1"/>
  <c r="D8" i="18"/>
  <c r="G8" i="18"/>
  <c r="E8" i="24"/>
  <c r="E26" i="24" s="1"/>
  <c r="H26" i="28"/>
  <c r="K8" i="28"/>
  <c r="K26" i="28" s="1"/>
  <c r="D8" i="28"/>
  <c r="D26" i="28" s="1"/>
  <c r="D4" i="20"/>
  <c r="H8" i="18"/>
  <c r="J4" i="22"/>
  <c r="F4" i="18"/>
  <c r="F8" i="22"/>
  <c r="F26" i="26"/>
  <c r="J8" i="22"/>
  <c r="G4" i="18"/>
  <c r="H4" i="22"/>
  <c r="F16" i="22"/>
  <c r="E8" i="18"/>
  <c r="D8" i="22"/>
  <c r="D26" i="22" s="1"/>
  <c r="F8" i="24"/>
  <c r="F26" i="24" s="1"/>
  <c r="E8" i="26"/>
  <c r="C8" i="16"/>
  <c r="C26" i="16" s="1"/>
  <c r="I8" i="20"/>
  <c r="I26" i="20" s="1"/>
  <c r="I8" i="26"/>
  <c r="F8" i="28"/>
  <c r="K8" i="20"/>
  <c r="G26" i="28"/>
  <c r="C4" i="26"/>
  <c r="C26" i="26" s="1"/>
  <c r="E4" i="28"/>
  <c r="E16" i="18"/>
  <c r="F4" i="28"/>
  <c r="G4" i="22"/>
  <c r="G26" i="22" s="1"/>
  <c r="I4" i="26"/>
  <c r="E4" i="26"/>
  <c r="J4" i="26"/>
  <c r="E8" i="16"/>
  <c r="H8" i="22"/>
  <c r="G8" i="16"/>
  <c r="J8" i="18"/>
  <c r="J26" i="18" s="1"/>
  <c r="E8" i="22"/>
  <c r="G8" i="24"/>
  <c r="G26" i="24" s="1"/>
  <c r="D8" i="26"/>
  <c r="D26" i="26" s="1"/>
  <c r="G8" i="20"/>
  <c r="G26" i="20" s="1"/>
  <c r="D8" i="20"/>
  <c r="K8" i="24"/>
  <c r="K26" i="24" s="1"/>
  <c r="H8" i="20"/>
  <c r="H26" i="20" s="1"/>
  <c r="K8" i="16"/>
  <c r="K26" i="16" s="1"/>
  <c r="H8" i="24"/>
  <c r="H26" i="24" s="1"/>
  <c r="J8" i="16"/>
  <c r="J26" i="16" s="1"/>
  <c r="E8" i="20"/>
  <c r="E26" i="20" s="1"/>
  <c r="I8" i="28"/>
  <c r="K4" i="20"/>
  <c r="H16" i="16"/>
  <c r="H26" i="16" s="1"/>
  <c r="K4" i="18"/>
  <c r="I4" i="22"/>
  <c r="I26" i="22" s="1"/>
  <c r="K16" i="22"/>
  <c r="I16" i="28"/>
  <c r="J4" i="28"/>
  <c r="J26" i="28" s="1"/>
  <c r="E4" i="16"/>
  <c r="K4" i="22"/>
  <c r="I16" i="18"/>
  <c r="I26" i="18" s="1"/>
  <c r="I16" i="26"/>
  <c r="G4" i="26"/>
  <c r="G26" i="26" s="1"/>
  <c r="H4" i="18"/>
  <c r="F19" i="15"/>
  <c r="G19" i="15"/>
  <c r="K26" i="18" l="1"/>
  <c r="J8" i="26"/>
  <c r="J26" i="26" s="1"/>
  <c r="H26" i="18"/>
  <c r="K26" i="20"/>
  <c r="C8" i="20"/>
  <c r="E26" i="22"/>
  <c r="J8" i="24"/>
  <c r="J26" i="24" s="1"/>
  <c r="D26" i="18"/>
  <c r="F26" i="28"/>
  <c r="C19" i="15"/>
  <c r="K19" i="15"/>
  <c r="I26" i="28"/>
  <c r="E26" i="18"/>
  <c r="I8" i="24"/>
  <c r="I26" i="24" s="1"/>
  <c r="E26" i="16"/>
  <c r="H19" i="15"/>
  <c r="G26" i="18"/>
  <c r="G26" i="16"/>
  <c r="J19" i="15"/>
  <c r="D26" i="20"/>
  <c r="F8" i="18"/>
  <c r="F26" i="18" s="1"/>
  <c r="D8" i="24"/>
  <c r="D26" i="24" s="1"/>
  <c r="E8" i="28"/>
  <c r="I19" i="15"/>
  <c r="J8" i="20"/>
  <c r="J26" i="20" s="1"/>
  <c r="D19" i="15"/>
  <c r="E26" i="26"/>
  <c r="J26" i="22"/>
  <c r="F26" i="22"/>
  <c r="K26" i="22"/>
  <c r="I26" i="26"/>
  <c r="E26" i="28"/>
  <c r="H26" i="22"/>
  <c r="C26" i="20"/>
</calcChain>
</file>

<file path=xl/sharedStrings.xml><?xml version="1.0" encoding="utf-8"?>
<sst xmlns="http://schemas.openxmlformats.org/spreadsheetml/2006/main" count="10527" uniqueCount="196">
  <si>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</si>
  <si>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</si>
  <si>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</si>
  <si>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</si>
  <si>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</si>
  <si>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</si>
  <si>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</si>
  <si>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</si>
  <si>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</si>
  <si>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</si>
  <si>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</si>
  <si>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</si>
  <si>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</si>
  <si>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</si>
  <si>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</si>
  <si>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</si>
  <si>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</si>
  <si>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</si>
  <si>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</si>
  <si>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</si>
  <si>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</si>
  <si>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</si>
  <si>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</si>
  <si>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</si>
  <si>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</si>
  <si>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</si>
  <si>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</si>
  <si>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</si>
  <si>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</si>
  <si>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</si>
  <si>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</si>
  <si>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</si>
  <si>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</si>
  <si>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</si>
  <si>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</si>
  <si>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</si>
  <si>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</si>
  <si>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</si>
  <si>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</si>
  <si>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</si>
  <si>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</si>
  <si>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</si>
  <si>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</si>
  <si>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</si>
  <si>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</si>
  <si>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</si>
  <si>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</si>
  <si>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</si>
  <si>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</si>
  <si>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</si>
  <si>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</si>
  <si>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</si>
  <si>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</si>
  <si>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</si>
  <si>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</si>
  <si>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</si>
  <si>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</si>
  <si>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</si>
  <si>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</si>
  <si>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</si>
  <si>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</si>
  <si>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</si>
  <si>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</si>
  <si>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</si>
  <si>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</si>
  <si>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</si>
  <si>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</si>
  <si>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</si>
  <si>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</si>
  <si>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</si>
  <si>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</si>
  <si>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</si>
  <si>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</si>
  <si>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</si>
  <si>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</si>
  <si>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</si>
  <si>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</si>
  <si>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</si>
  <si>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</si>
  <si>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</si>
  <si>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</si>
  <si>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</si>
  <si>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</si>
  <si>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</si>
  <si>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</si>
  <si>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</si>
  <si>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</si>
  <si>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</si>
  <si>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</si>
  <si>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</si>
  <si>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</si>
  <si>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</si>
  <si>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</si>
  <si>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</si>
  <si>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</si>
  <si>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</si>
  <si>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</si>
  <si>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</si>
  <si>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</si>
  <si>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</si>
  <si>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</si>
  <si>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</si>
  <si>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</si>
  <si>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</si>
  <si>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</si>
  <si>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</si>
  <si>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</si>
  <si>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</si>
  <si>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</si>
  <si>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</si>
  <si>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</si>
  <si>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</si>
  <si>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</si>
  <si>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</si>
  <si>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</si>
  <si>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</si>
  <si>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</si>
  <si>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</si>
  <si>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</si>
  <si>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</si>
  <si>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</si>
  <si>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</si>
  <si>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Police Roads And Transport</t>
  </si>
  <si>
    <t>Table B.2: Payments and estimates by economic classification: Police Roads And Transport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</si>
  <si>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</si>
  <si>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</si>
  <si>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</si>
  <si>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</si>
  <si>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</si>
  <si>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</si>
  <si>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</si>
  <si>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</si>
  <si>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Civilian Oversight</t>
  </si>
  <si>
    <t>3. Crime Prevention And Community Police Relations</t>
  </si>
  <si>
    <t>4. Transport Operations</t>
  </si>
  <si>
    <t>5. Transport Regulations</t>
  </si>
  <si>
    <t>6. Transport Infrastructure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</si>
  <si>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</si>
  <si>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</si>
  <si>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</si>
  <si>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</si>
  <si>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</si>
  <si>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</si>
  <si>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7. </t>
  </si>
  <si>
    <t xml:space="preserve">8. </t>
  </si>
  <si>
    <t xml:space="preserve">9. </t>
  </si>
  <si>
    <t>1. Office Of The Mec</t>
  </si>
  <si>
    <t>2. Office Of The Hod</t>
  </si>
  <si>
    <t>3. Financial Management</t>
  </si>
  <si>
    <t>4. Corporate Services</t>
  </si>
  <si>
    <t>5. Internal Audit</t>
  </si>
  <si>
    <t>6. Legal Services</t>
  </si>
  <si>
    <t>7. Strategic Planning &amp; Research Development</t>
  </si>
  <si>
    <t>8. Security Management</t>
  </si>
  <si>
    <t>9. Risk Management</t>
  </si>
  <si>
    <t>1. Civilian Oversight</t>
  </si>
  <si>
    <t>2. Policy And Research</t>
  </si>
  <si>
    <t>3. Monitoring And Evaluation</t>
  </si>
  <si>
    <t>1. Social Crime Prevention</t>
  </si>
  <si>
    <t>2. Community Police Relations</t>
  </si>
  <si>
    <t>3. Promotion Of Safety</t>
  </si>
  <si>
    <t>1. Programme Support Operation</t>
  </si>
  <si>
    <t>2. Public Transport Services</t>
  </si>
  <si>
    <t>3. Transport Safety And Compliance</t>
  </si>
  <si>
    <t>4. Infrastructure Operation</t>
  </si>
  <si>
    <t>5. Transport Systems</t>
  </si>
  <si>
    <t>1. Programme Support Regulation</t>
  </si>
  <si>
    <t>2. Law Enforcement</t>
  </si>
  <si>
    <t>3. Transport Admin And Licencing</t>
  </si>
  <si>
    <t>4. Operator License And Permits</t>
  </si>
  <si>
    <t>1. Programme Support Infrastructure</t>
  </si>
  <si>
    <t>2. Planning</t>
  </si>
  <si>
    <t>3. Design</t>
  </si>
  <si>
    <t>4. Construction</t>
  </si>
  <si>
    <t>5. Maintanance</t>
  </si>
  <si>
    <t>Table 10.2: Summary of departmental receipts collection</t>
  </si>
  <si>
    <t>Table 10.3: Summary of payments and estimates by programme: Police Roads And Transport</t>
  </si>
  <si>
    <t>Table 10.4: Summary of provincial payments and estimates by economic classification: Police Roads And Transport</t>
  </si>
  <si>
    <t>Table 10.6: Summary of payments and estimates by sub-programme: Administration</t>
  </si>
  <si>
    <t>Table 10.7: Summary of payments and estimates by economic classification: Administration</t>
  </si>
  <si>
    <t>Table 10.8: Summary of payments and estimates by sub-programme: Civilian Oversight</t>
  </si>
  <si>
    <t>Table 10.9: Summary of payments and estimates by economic classification: Civilian Oversight</t>
  </si>
  <si>
    <t>Table 10.10: Summary of payments and estimates by sub-programme: Crime Prevention And Community Police Relations</t>
  </si>
  <si>
    <t>Table 10.11: Summary of payments and estimates by economic classification: Crime Prevention And Community Police Relations</t>
  </si>
  <si>
    <t>Table 10.12: Summary of payments and estimates by sub-programme: Transport Operations</t>
  </si>
  <si>
    <t>Table 10.13: Summary of payments and estimates by economic classification: Transport Operations</t>
  </si>
  <si>
    <t>Table 10.14: Summary of payments and estimates by sub-programme: Transport Regulations</t>
  </si>
  <si>
    <t>Table 10.15: Summary of payments and estimates by economic classification: Transport Regulations</t>
  </si>
  <si>
    <t>Table 10.16: Summary of payments and estimates by sub-programme: Transport Infrastructure</t>
  </si>
  <si>
    <t>Table 10.17: Summary of payments and estimates by economic classification: Transport Infrastructure</t>
  </si>
  <si>
    <t>Table B.2A: Payments and estimates by economic classification: Administration</t>
  </si>
  <si>
    <t>Table B.2B: Payments and estimates by economic classification: Civilian Oversight</t>
  </si>
  <si>
    <t>Table B.2C: Payments and estimates by economic classification: Crime Prevention And Community Police Relations</t>
  </si>
  <si>
    <t>Table B.2D: Payments and estimates by economic classification: Transport Operations</t>
  </si>
  <si>
    <t>Table B.2E: Payments and estimates by economic classification: Transport Regulations</t>
  </si>
  <si>
    <t>Table B.2F: Payments and estimates by economic classification: Transport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</si>
</sst>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quotePrefix="1" applyFont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quotePrefix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3" xfId="1" quotePrefix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0" fontId="4" fillId="0" borderId="5" xfId="1" quotePrefix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5" fillId="0" borderId="5" xfId="1" quotePrefix="1" applyFont="1" applyBorder="1" applyAlignment="1">
      <alignment vertical="center"/>
    </xf>
    <xf numFmtId="0" fontId="4" fillId="0" borderId="0" xfId="1" applyNumberFormat="1" applyFont="1" applyAlignment="1">
      <alignment horizontal="left" indent="1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vertical="center"/>
      <protection locked="0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0" fontId="8" fillId="0" borderId="0" xfId="1" applyNumberFormat="1" applyFont="1" applyAlignment="1">
      <alignment horizontal="left" indent="1"/>
    </xf>
    <xf numFmtId="49" fontId="5" fillId="0" borderId="0" xfId="1" applyNumberFormat="1" applyFont="1" applyAlignment="1">
      <alignment horizontal="left" vertical="center" indent="2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9" fillId="0" borderId="0" xfId="1" applyNumberFormat="1" applyFont="1" applyAlignment="1">
      <alignment horizontal="left" vertical="center" indent="3"/>
    </xf>
    <xf numFmtId="49" fontId="9" fillId="0" borderId="8" xfId="1" quotePrefix="1" applyNumberFormat="1" applyFont="1" applyBorder="1" applyAlignment="1">
      <alignment horizontal="left" vertical="center" indent="3"/>
    </xf>
    <xf numFmtId="49" fontId="9" fillId="0" borderId="0" xfId="1" applyNumberFormat="1" applyFont="1" applyAlignment="1">
      <alignment horizontal="left" vertical="center" indent="4"/>
    </xf>
    <xf numFmtId="49" fontId="9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applyFont="1" applyAlignment="1">
      <alignment horizontal="left" vertical="center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Alignment="1">
      <alignment horizontal="left" vertical="center" inden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center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8" fillId="0" borderId="0" xfId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11" fillId="0" borderId="1" xfId="1" applyFont="1" applyBorder="1" applyAlignment="1"/>
    <xf numFmtId="0" fontId="11" fillId="0" borderId="0" xfId="1" applyFont="1" applyAlignment="1"/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300907</v>
      </c>
      <c r="D4" s="153">
        <f t="shared" ref="D4:K4" si="0">SUM(D5:D8)</f>
        <v>368577</v>
      </c>
      <c r="E4" s="153">
        <f t="shared" si="0"/>
        <v>399819</v>
      </c>
      <c r="F4" s="152">
        <f t="shared" si="0"/>
        <v>397536</v>
      </c>
      <c r="G4" s="153">
        <f t="shared" si="0"/>
        <v>437536</v>
      </c>
      <c r="H4" s="154">
        <f t="shared" si="0"/>
        <v>437536</v>
      </c>
      <c r="I4" s="153">
        <f t="shared" si="0"/>
        <v>462038</v>
      </c>
      <c r="J4" s="153">
        <f t="shared" si="0"/>
        <v>486988</v>
      </c>
      <c r="K4" s="153">
        <f t="shared" si="0"/>
        <v>513285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300907</v>
      </c>
      <c r="D8" s="160">
        <v>368577</v>
      </c>
      <c r="E8" s="160">
        <v>399819</v>
      </c>
      <c r="F8" s="159">
        <v>397536</v>
      </c>
      <c r="G8" s="160">
        <v>437536</v>
      </c>
      <c r="H8" s="161">
        <v>437536</v>
      </c>
      <c r="I8" s="160">
        <v>462038</v>
      </c>
      <c r="J8" s="160">
        <v>486988</v>
      </c>
      <c r="K8" s="161">
        <v>513285</v>
      </c>
      <c r="Z8" s="163"/>
      <c r="AA8" s="32" t="s">
        <v>14</v>
      </c>
    </row>
    <row r="9" spans="1:27" s="31" customFormat="1" ht="12.75" customHeight="1" x14ac:dyDescent="0.25">
      <c r="A9" s="56"/>
      <c r="B9" s="151" t="s">
        <v>15</v>
      </c>
      <c r="C9" s="157">
        <v>66339</v>
      </c>
      <c r="D9" s="157">
        <v>68154</v>
      </c>
      <c r="E9" s="157">
        <v>67697</v>
      </c>
      <c r="F9" s="156">
        <v>70178</v>
      </c>
      <c r="G9" s="157">
        <v>76926</v>
      </c>
      <c r="H9" s="158">
        <v>76926</v>
      </c>
      <c r="I9" s="157">
        <v>81234</v>
      </c>
      <c r="J9" s="157">
        <v>85621</v>
      </c>
      <c r="K9" s="157">
        <v>90244</v>
      </c>
      <c r="Z9" s="163"/>
      <c r="AA9" s="18" t="s">
        <v>0</v>
      </c>
    </row>
    <row r="10" spans="1:27" s="18" customFormat="1" ht="12.75" customHeight="1" x14ac:dyDescent="0.25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37499</v>
      </c>
      <c r="D11" s="157">
        <v>26658</v>
      </c>
      <c r="E11" s="157">
        <v>21759</v>
      </c>
      <c r="F11" s="156">
        <v>25400</v>
      </c>
      <c r="G11" s="157">
        <v>12526</v>
      </c>
      <c r="H11" s="158">
        <v>12526</v>
      </c>
      <c r="I11" s="157">
        <v>13227</v>
      </c>
      <c r="J11" s="157">
        <v>13941</v>
      </c>
      <c r="K11" s="157">
        <v>14694</v>
      </c>
      <c r="Z11" s="163"/>
    </row>
    <row r="12" spans="1:27" s="18" customFormat="1" ht="12.75" customHeight="1" x14ac:dyDescent="0.25">
      <c r="A12" s="70"/>
      <c r="B12" s="151" t="s">
        <v>32</v>
      </c>
      <c r="C12" s="157">
        <v>69</v>
      </c>
      <c r="D12" s="157">
        <v>270</v>
      </c>
      <c r="E12" s="157">
        <v>142</v>
      </c>
      <c r="F12" s="156">
        <v>137</v>
      </c>
      <c r="G12" s="157">
        <v>146</v>
      </c>
      <c r="H12" s="158">
        <v>146</v>
      </c>
      <c r="I12" s="157">
        <v>154</v>
      </c>
      <c r="J12" s="157">
        <v>162</v>
      </c>
      <c r="K12" s="157">
        <v>171</v>
      </c>
      <c r="Z12" s="163"/>
    </row>
    <row r="13" spans="1:27" s="18" customFormat="1" ht="12.75" customHeight="1" x14ac:dyDescent="0.25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499</v>
      </c>
      <c r="D14" s="160">
        <v>1060</v>
      </c>
      <c r="E14" s="160">
        <v>526</v>
      </c>
      <c r="F14" s="159">
        <v>651</v>
      </c>
      <c r="G14" s="160">
        <v>704</v>
      </c>
      <c r="H14" s="161">
        <v>704</v>
      </c>
      <c r="I14" s="160">
        <v>744</v>
      </c>
      <c r="J14" s="160">
        <v>784</v>
      </c>
      <c r="K14" s="160">
        <v>827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405313</v>
      </c>
      <c r="D15" s="165">
        <f t="shared" ref="D15:K15" si="1">SUM(D5:D14)</f>
        <v>464719</v>
      </c>
      <c r="E15" s="165">
        <f t="shared" si="1"/>
        <v>489943</v>
      </c>
      <c r="F15" s="166">
        <f t="shared" si="1"/>
        <v>493902</v>
      </c>
      <c r="G15" s="165">
        <f t="shared" si="1"/>
        <v>527838</v>
      </c>
      <c r="H15" s="167">
        <f t="shared" si="1"/>
        <v>527838</v>
      </c>
      <c r="I15" s="165">
        <f t="shared" si="1"/>
        <v>557397</v>
      </c>
      <c r="J15" s="165">
        <f t="shared" si="1"/>
        <v>587496</v>
      </c>
      <c r="K15" s="165">
        <f t="shared" si="1"/>
        <v>619221</v>
      </c>
      <c r="Z15" s="163"/>
    </row>
    <row r="16" spans="1:27" s="18" customFormat="1" x14ac:dyDescent="0.25">
      <c r="Z16" s="163"/>
    </row>
    <row r="17" spans="26:26" s="18" customFormat="1" x14ac:dyDescent="0.25">
      <c r="Z17" s="163"/>
    </row>
    <row r="18" spans="26:26" s="18" customFormat="1" x14ac:dyDescent="0.25">
      <c r="Z18" s="163"/>
    </row>
    <row r="19" spans="26:26" s="18" customFormat="1" x14ac:dyDescent="0.25">
      <c r="Z19" s="163"/>
    </row>
    <row r="20" spans="26:26" s="18" customFormat="1" x14ac:dyDescent="0.25">
      <c r="Z20" s="163"/>
    </row>
    <row r="21" spans="26:26" s="18" customFormat="1" x14ac:dyDescent="0.25">
      <c r="Z21" s="163"/>
    </row>
    <row r="22" spans="26:26" s="18" customFormat="1" x14ac:dyDescent="0.25">
      <c r="Z22" s="163"/>
    </row>
    <row r="23" spans="26:26" s="18" customFormat="1" x14ac:dyDescent="0.25">
      <c r="Z23" s="163"/>
    </row>
    <row r="24" spans="26:26" s="18" customFormat="1" x14ac:dyDescent="0.25">
      <c r="Z24" s="163"/>
    </row>
    <row r="25" spans="26:26" s="18" customFormat="1" x14ac:dyDescent="0.25">
      <c r="Z25" s="163"/>
    </row>
    <row r="26" spans="26:26" s="18" customFormat="1" x14ac:dyDescent="0.25">
      <c r="Z26" s="163"/>
    </row>
    <row r="27" spans="26:26" s="18" customFormat="1" x14ac:dyDescent="0.25">
      <c r="Z27" s="163"/>
    </row>
    <row r="28" spans="26:26" s="18" customFormat="1" x14ac:dyDescent="0.25">
      <c r="Z28" s="163"/>
    </row>
    <row r="29" spans="26:26" s="18" customFormat="1" x14ac:dyDescent="0.25">
      <c r="Z29" s="163"/>
    </row>
    <row r="30" spans="26:26" s="18" customFormat="1" x14ac:dyDescent="0.25">
      <c r="Z30" s="163"/>
    </row>
    <row r="31" spans="26:26" s="18" customFormat="1" x14ac:dyDescent="0.25">
      <c r="Z31" s="163"/>
    </row>
    <row r="32" spans="26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161</v>
      </c>
      <c r="C4" s="157">
        <v>52283</v>
      </c>
      <c r="D4" s="157">
        <v>2498</v>
      </c>
      <c r="E4" s="157">
        <v>2587</v>
      </c>
      <c r="F4" s="152">
        <v>1694</v>
      </c>
      <c r="G4" s="153">
        <v>1694</v>
      </c>
      <c r="H4" s="154">
        <v>2035</v>
      </c>
      <c r="I4" s="157">
        <v>1916</v>
      </c>
      <c r="J4" s="157">
        <v>2103</v>
      </c>
      <c r="K4" s="157">
        <v>2214.4589999999998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162</v>
      </c>
      <c r="C5" s="157">
        <v>189742</v>
      </c>
      <c r="D5" s="157">
        <v>191753</v>
      </c>
      <c r="E5" s="157">
        <v>217938</v>
      </c>
      <c r="F5" s="156">
        <v>212979</v>
      </c>
      <c r="G5" s="157">
        <v>225879</v>
      </c>
      <c r="H5" s="158">
        <v>225879</v>
      </c>
      <c r="I5" s="157">
        <v>225271</v>
      </c>
      <c r="J5" s="157">
        <v>239120</v>
      </c>
      <c r="K5" s="157">
        <v>251676.74599999998</v>
      </c>
      <c r="Z5" s="163">
        <f t="shared" si="0"/>
        <v>1</v>
      </c>
      <c r="AA5" s="41">
        <v>6</v>
      </c>
    </row>
    <row r="6" spans="1:27" s="18" customFormat="1" ht="12.75" customHeight="1" x14ac:dyDescent="0.25">
      <c r="A6" s="70"/>
      <c r="B6" s="171" t="s">
        <v>163</v>
      </c>
      <c r="C6" s="157">
        <v>15739</v>
      </c>
      <c r="D6" s="157">
        <v>18826</v>
      </c>
      <c r="E6" s="157">
        <v>16899</v>
      </c>
      <c r="F6" s="156">
        <v>14341</v>
      </c>
      <c r="G6" s="157">
        <v>14341</v>
      </c>
      <c r="H6" s="158">
        <v>16519</v>
      </c>
      <c r="I6" s="157">
        <v>16441</v>
      </c>
      <c r="J6" s="157">
        <v>17021</v>
      </c>
      <c r="K6" s="157">
        <v>17923.112999999998</v>
      </c>
      <c r="Z6" s="163">
        <f t="shared" si="0"/>
        <v>1</v>
      </c>
      <c r="AA6" s="32" t="s">
        <v>11</v>
      </c>
    </row>
    <row r="7" spans="1:27" s="18" customFormat="1" ht="12.75" customHeight="1" x14ac:dyDescent="0.25">
      <c r="A7" s="70"/>
      <c r="B7" s="171" t="s">
        <v>164</v>
      </c>
      <c r="C7" s="157">
        <v>747</v>
      </c>
      <c r="D7" s="157">
        <v>3518</v>
      </c>
      <c r="E7" s="157">
        <v>4102</v>
      </c>
      <c r="F7" s="156">
        <v>2566</v>
      </c>
      <c r="G7" s="157">
        <v>2566</v>
      </c>
      <c r="H7" s="158">
        <v>2597</v>
      </c>
      <c r="I7" s="157">
        <v>3103</v>
      </c>
      <c r="J7" s="157">
        <v>3098</v>
      </c>
      <c r="K7" s="157">
        <v>3262.194</v>
      </c>
      <c r="Z7" s="163">
        <f t="shared" si="0"/>
        <v>1</v>
      </c>
      <c r="AA7" s="41">
        <v>1</v>
      </c>
    </row>
    <row r="8" spans="1:27" s="18" customFormat="1" ht="12.75" customHeight="1" x14ac:dyDescent="0.25">
      <c r="A8" s="70"/>
      <c r="B8" s="171" t="s">
        <v>165</v>
      </c>
      <c r="C8" s="157">
        <v>0</v>
      </c>
      <c r="D8" s="157">
        <v>1961</v>
      </c>
      <c r="E8" s="157">
        <v>6670</v>
      </c>
      <c r="F8" s="156">
        <v>4000</v>
      </c>
      <c r="G8" s="157">
        <v>4000</v>
      </c>
      <c r="H8" s="158">
        <v>1450</v>
      </c>
      <c r="I8" s="157">
        <v>7000</v>
      </c>
      <c r="J8" s="157">
        <v>6350</v>
      </c>
      <c r="K8" s="157">
        <v>6686.5499999999993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5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5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258511</v>
      </c>
      <c r="D19" s="103">
        <f t="shared" ref="D19:K19" si="1">SUM(D4:D18)</f>
        <v>218556</v>
      </c>
      <c r="E19" s="103">
        <f t="shared" si="1"/>
        <v>248196</v>
      </c>
      <c r="F19" s="104">
        <f t="shared" si="1"/>
        <v>235580</v>
      </c>
      <c r="G19" s="103">
        <f t="shared" si="1"/>
        <v>248480</v>
      </c>
      <c r="H19" s="105">
        <f t="shared" si="1"/>
        <v>248480</v>
      </c>
      <c r="I19" s="103">
        <f t="shared" si="1"/>
        <v>253731</v>
      </c>
      <c r="J19" s="103">
        <f t="shared" si="1"/>
        <v>267692</v>
      </c>
      <c r="K19" s="103">
        <f t="shared" si="1"/>
        <v>281763.06199999998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59841</v>
      </c>
      <c r="D4" s="148">
        <f t="shared" ref="D4:K4" si="0">SUM(D5:D7)</f>
        <v>34769</v>
      </c>
      <c r="E4" s="148">
        <f t="shared" si="0"/>
        <v>39982</v>
      </c>
      <c r="F4" s="149">
        <f t="shared" si="0"/>
        <v>32198</v>
      </c>
      <c r="G4" s="148">
        <f t="shared" si="0"/>
        <v>39038</v>
      </c>
      <c r="H4" s="150">
        <f t="shared" si="0"/>
        <v>39016</v>
      </c>
      <c r="I4" s="148">
        <f t="shared" si="0"/>
        <v>37831</v>
      </c>
      <c r="J4" s="148">
        <f t="shared" si="0"/>
        <v>41963</v>
      </c>
      <c r="K4" s="148">
        <f t="shared" si="0"/>
        <v>44187.03899999999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29300</v>
      </c>
      <c r="D5" s="153">
        <v>24854</v>
      </c>
      <c r="E5" s="153">
        <v>17710</v>
      </c>
      <c r="F5" s="152">
        <v>21201</v>
      </c>
      <c r="G5" s="153">
        <v>21201</v>
      </c>
      <c r="H5" s="154">
        <v>21201</v>
      </c>
      <c r="I5" s="153">
        <v>22975</v>
      </c>
      <c r="J5" s="153">
        <v>24241</v>
      </c>
      <c r="K5" s="154">
        <v>25525.772999999994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30541</v>
      </c>
      <c r="D6" s="157">
        <v>9915</v>
      </c>
      <c r="E6" s="157">
        <v>22272</v>
      </c>
      <c r="F6" s="156">
        <v>10997</v>
      </c>
      <c r="G6" s="157">
        <v>17837</v>
      </c>
      <c r="H6" s="158">
        <v>17815</v>
      </c>
      <c r="I6" s="157">
        <v>14856</v>
      </c>
      <c r="J6" s="157">
        <v>17722</v>
      </c>
      <c r="K6" s="158">
        <v>18661.265999999992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198656</v>
      </c>
      <c r="D8" s="148">
        <f t="shared" ref="D8:K8" si="1">SUM(D9:D15)</f>
        <v>183714</v>
      </c>
      <c r="E8" s="148">
        <f t="shared" si="1"/>
        <v>208186</v>
      </c>
      <c r="F8" s="149">
        <f t="shared" si="1"/>
        <v>203382</v>
      </c>
      <c r="G8" s="148">
        <f t="shared" si="1"/>
        <v>209382</v>
      </c>
      <c r="H8" s="150">
        <f t="shared" si="1"/>
        <v>209404</v>
      </c>
      <c r="I8" s="148">
        <f t="shared" si="1"/>
        <v>215900</v>
      </c>
      <c r="J8" s="148">
        <f t="shared" si="1"/>
        <v>225729</v>
      </c>
      <c r="K8" s="148">
        <f t="shared" si="1"/>
        <v>237576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198447</v>
      </c>
      <c r="D13" s="157">
        <v>183714</v>
      </c>
      <c r="E13" s="157">
        <v>208186</v>
      </c>
      <c r="F13" s="156">
        <v>203382</v>
      </c>
      <c r="G13" s="157">
        <v>209382</v>
      </c>
      <c r="H13" s="158">
        <v>209382</v>
      </c>
      <c r="I13" s="157">
        <v>215900</v>
      </c>
      <c r="J13" s="157">
        <v>225729</v>
      </c>
      <c r="K13" s="158">
        <v>237576</v>
      </c>
    </row>
    <row r="14" spans="1:27" s="18" customFormat="1" ht="12.75" customHeight="1" x14ac:dyDescent="0.25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209</v>
      </c>
      <c r="D15" s="160">
        <v>0</v>
      </c>
      <c r="E15" s="160">
        <v>0</v>
      </c>
      <c r="F15" s="159">
        <v>0</v>
      </c>
      <c r="G15" s="160">
        <v>0</v>
      </c>
      <c r="H15" s="161">
        <v>22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14</v>
      </c>
      <c r="D16" s="148">
        <f t="shared" ref="D16:K16" si="2">SUM(D17:D23)</f>
        <v>73</v>
      </c>
      <c r="E16" s="148">
        <f t="shared" si="2"/>
        <v>28</v>
      </c>
      <c r="F16" s="149">
        <f t="shared" si="2"/>
        <v>0</v>
      </c>
      <c r="G16" s="148">
        <f t="shared" si="2"/>
        <v>60</v>
      </c>
      <c r="H16" s="150">
        <f t="shared" si="2"/>
        <v>60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5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5">
      <c r="A18" s="70"/>
      <c r="B18" s="114" t="s">
        <v>108</v>
      </c>
      <c r="C18" s="156">
        <v>14</v>
      </c>
      <c r="D18" s="157">
        <v>73</v>
      </c>
      <c r="E18" s="157">
        <v>28</v>
      </c>
      <c r="F18" s="156">
        <v>0</v>
      </c>
      <c r="G18" s="157">
        <v>60</v>
      </c>
      <c r="H18" s="158">
        <v>60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258511</v>
      </c>
      <c r="D26" s="103">
        <f t="shared" ref="D26:K26" si="3">+D4+D8+D16+D24</f>
        <v>218556</v>
      </c>
      <c r="E26" s="103">
        <f t="shared" si="3"/>
        <v>248196</v>
      </c>
      <c r="F26" s="104">
        <f t="shared" si="3"/>
        <v>235580</v>
      </c>
      <c r="G26" s="103">
        <f t="shared" si="3"/>
        <v>248480</v>
      </c>
      <c r="H26" s="105">
        <f t="shared" si="3"/>
        <v>248480</v>
      </c>
      <c r="I26" s="103">
        <f t="shared" si="3"/>
        <v>253731</v>
      </c>
      <c r="J26" s="103">
        <f t="shared" si="3"/>
        <v>267692</v>
      </c>
      <c r="K26" s="103">
        <f t="shared" si="3"/>
        <v>281763.03899999999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166</v>
      </c>
      <c r="C4" s="157">
        <v>13031</v>
      </c>
      <c r="D4" s="157">
        <v>6128</v>
      </c>
      <c r="E4" s="157">
        <v>12546</v>
      </c>
      <c r="F4" s="152">
        <v>10380</v>
      </c>
      <c r="G4" s="153">
        <v>10460</v>
      </c>
      <c r="H4" s="154">
        <v>12599</v>
      </c>
      <c r="I4" s="157">
        <v>11190</v>
      </c>
      <c r="J4" s="157">
        <v>11953</v>
      </c>
      <c r="K4" s="157">
        <v>12586.509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167</v>
      </c>
      <c r="C5" s="157">
        <v>127138</v>
      </c>
      <c r="D5" s="157">
        <v>128827</v>
      </c>
      <c r="E5" s="157">
        <v>173953</v>
      </c>
      <c r="F5" s="156">
        <v>176779</v>
      </c>
      <c r="G5" s="157">
        <v>177784</v>
      </c>
      <c r="H5" s="158">
        <v>177266</v>
      </c>
      <c r="I5" s="157">
        <v>182326</v>
      </c>
      <c r="J5" s="157">
        <v>193739</v>
      </c>
      <c r="K5" s="157">
        <v>202991</v>
      </c>
      <c r="Z5" s="163">
        <f t="shared" si="0"/>
        <v>1</v>
      </c>
      <c r="AA5" s="41">
        <v>7</v>
      </c>
    </row>
    <row r="6" spans="1:27" s="18" customFormat="1" ht="12.75" customHeight="1" x14ac:dyDescent="0.25">
      <c r="A6" s="70"/>
      <c r="B6" s="171" t="s">
        <v>168</v>
      </c>
      <c r="C6" s="157">
        <v>103635</v>
      </c>
      <c r="D6" s="157">
        <v>73653</v>
      </c>
      <c r="E6" s="157">
        <v>87985</v>
      </c>
      <c r="F6" s="156">
        <v>86454</v>
      </c>
      <c r="G6" s="157">
        <v>86454</v>
      </c>
      <c r="H6" s="158">
        <v>82445</v>
      </c>
      <c r="I6" s="157">
        <v>110107</v>
      </c>
      <c r="J6" s="157">
        <v>97710</v>
      </c>
      <c r="K6" s="157">
        <v>101888</v>
      </c>
      <c r="Z6" s="163">
        <f t="shared" si="0"/>
        <v>1</v>
      </c>
      <c r="AA6" s="32" t="s">
        <v>11</v>
      </c>
    </row>
    <row r="7" spans="1:27" s="18" customFormat="1" ht="12.75" customHeight="1" x14ac:dyDescent="0.25">
      <c r="A7" s="70"/>
      <c r="B7" s="171" t="s">
        <v>169</v>
      </c>
      <c r="C7" s="157">
        <v>12265</v>
      </c>
      <c r="D7" s="157">
        <v>30123</v>
      </c>
      <c r="E7" s="157">
        <v>13452</v>
      </c>
      <c r="F7" s="156">
        <v>15328</v>
      </c>
      <c r="G7" s="157">
        <v>15328</v>
      </c>
      <c r="H7" s="158">
        <v>17716</v>
      </c>
      <c r="I7" s="157">
        <v>18616</v>
      </c>
      <c r="J7" s="157">
        <v>19291</v>
      </c>
      <c r="K7" s="157">
        <v>20313.422999999999</v>
      </c>
      <c r="Z7" s="163">
        <f t="shared" si="0"/>
        <v>1</v>
      </c>
      <c r="AA7" s="41">
        <v>1</v>
      </c>
    </row>
    <row r="8" spans="1:27" s="18" customFormat="1" ht="12.75" hidden="1" customHeight="1" x14ac:dyDescent="0.25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5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5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256069</v>
      </c>
      <c r="D19" s="103">
        <f t="shared" ref="D19:K19" si="1">SUM(D4:D18)</f>
        <v>238731</v>
      </c>
      <c r="E19" s="103">
        <f t="shared" si="1"/>
        <v>287936</v>
      </c>
      <c r="F19" s="104">
        <f t="shared" si="1"/>
        <v>288941</v>
      </c>
      <c r="G19" s="103">
        <f t="shared" si="1"/>
        <v>290026</v>
      </c>
      <c r="H19" s="105">
        <f t="shared" si="1"/>
        <v>290026</v>
      </c>
      <c r="I19" s="103">
        <f t="shared" si="1"/>
        <v>322239</v>
      </c>
      <c r="J19" s="103">
        <f t="shared" si="1"/>
        <v>322693</v>
      </c>
      <c r="K19" s="103">
        <f t="shared" si="1"/>
        <v>337778.93199999997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247229</v>
      </c>
      <c r="D4" s="148">
        <f t="shared" ref="D4:K4" si="0">SUM(D5:D7)</f>
        <v>238115</v>
      </c>
      <c r="E4" s="148">
        <f t="shared" si="0"/>
        <v>281234</v>
      </c>
      <c r="F4" s="149">
        <f t="shared" si="0"/>
        <v>282928</v>
      </c>
      <c r="G4" s="148">
        <f t="shared" si="0"/>
        <v>283904</v>
      </c>
      <c r="H4" s="150">
        <f t="shared" si="0"/>
        <v>283904</v>
      </c>
      <c r="I4" s="148">
        <f t="shared" si="0"/>
        <v>316844</v>
      </c>
      <c r="J4" s="148">
        <f t="shared" si="0"/>
        <v>317693</v>
      </c>
      <c r="K4" s="148">
        <f t="shared" si="0"/>
        <v>332513.97499999998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162192</v>
      </c>
      <c r="D5" s="153">
        <v>168844</v>
      </c>
      <c r="E5" s="153">
        <v>217545</v>
      </c>
      <c r="F5" s="152">
        <v>243860</v>
      </c>
      <c r="G5" s="153">
        <v>230945</v>
      </c>
      <c r="H5" s="154">
        <v>229819</v>
      </c>
      <c r="I5" s="153">
        <v>252993</v>
      </c>
      <c r="J5" s="153">
        <v>272015</v>
      </c>
      <c r="K5" s="154">
        <v>286431.79499999998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85037</v>
      </c>
      <c r="D6" s="157">
        <v>69271</v>
      </c>
      <c r="E6" s="157">
        <v>63689</v>
      </c>
      <c r="F6" s="156">
        <v>39068</v>
      </c>
      <c r="G6" s="157">
        <v>52959</v>
      </c>
      <c r="H6" s="158">
        <v>54071</v>
      </c>
      <c r="I6" s="157">
        <v>63851</v>
      </c>
      <c r="J6" s="157">
        <v>45678</v>
      </c>
      <c r="K6" s="158">
        <v>46082.179999999993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14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6557</v>
      </c>
      <c r="D8" s="148">
        <f t="shared" ref="D8:K8" si="1">SUM(D9:D15)</f>
        <v>192</v>
      </c>
      <c r="E8" s="148">
        <f t="shared" si="1"/>
        <v>5275</v>
      </c>
      <c r="F8" s="149">
        <f t="shared" si="1"/>
        <v>6013</v>
      </c>
      <c r="G8" s="148">
        <f t="shared" si="1"/>
        <v>6013</v>
      </c>
      <c r="H8" s="150">
        <f t="shared" si="1"/>
        <v>6013</v>
      </c>
      <c r="I8" s="148">
        <f t="shared" si="1"/>
        <v>5395</v>
      </c>
      <c r="J8" s="148">
        <f t="shared" si="1"/>
        <v>5000</v>
      </c>
      <c r="K8" s="148">
        <f t="shared" si="1"/>
        <v>5265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0</v>
      </c>
      <c r="E10" s="157">
        <v>5000</v>
      </c>
      <c r="F10" s="156">
        <v>0</v>
      </c>
      <c r="G10" s="157">
        <v>5000</v>
      </c>
      <c r="H10" s="158">
        <v>5000</v>
      </c>
      <c r="I10" s="157">
        <v>5000</v>
      </c>
      <c r="J10" s="157">
        <v>5000</v>
      </c>
      <c r="K10" s="158">
        <v>5265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0</v>
      </c>
      <c r="D13" s="157">
        <v>100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5">
      <c r="A14" s="70"/>
      <c r="B14" s="114" t="s">
        <v>100</v>
      </c>
      <c r="C14" s="156">
        <v>6278</v>
      </c>
      <c r="D14" s="157">
        <v>0</v>
      </c>
      <c r="E14" s="157">
        <v>0</v>
      </c>
      <c r="F14" s="156">
        <v>5000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279</v>
      </c>
      <c r="D15" s="160">
        <v>92</v>
      </c>
      <c r="E15" s="160">
        <v>275</v>
      </c>
      <c r="F15" s="159">
        <v>1013</v>
      </c>
      <c r="G15" s="160">
        <v>1013</v>
      </c>
      <c r="H15" s="161">
        <v>1013</v>
      </c>
      <c r="I15" s="160">
        <v>395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2283</v>
      </c>
      <c r="D16" s="148">
        <f t="shared" ref="D16:K16" si="2">SUM(D17:D23)</f>
        <v>424</v>
      </c>
      <c r="E16" s="148">
        <f t="shared" si="2"/>
        <v>1427</v>
      </c>
      <c r="F16" s="149">
        <f t="shared" si="2"/>
        <v>0</v>
      </c>
      <c r="G16" s="148">
        <f t="shared" si="2"/>
        <v>109</v>
      </c>
      <c r="H16" s="150">
        <f t="shared" si="2"/>
        <v>109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5">
      <c r="A17" s="70"/>
      <c r="B17" s="114" t="s">
        <v>105</v>
      </c>
      <c r="C17" s="152">
        <v>1541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5">
      <c r="A18" s="70"/>
      <c r="B18" s="114" t="s">
        <v>108</v>
      </c>
      <c r="C18" s="156">
        <v>742</v>
      </c>
      <c r="D18" s="157">
        <v>424</v>
      </c>
      <c r="E18" s="157">
        <v>1427</v>
      </c>
      <c r="F18" s="156">
        <v>0</v>
      </c>
      <c r="G18" s="157">
        <v>109</v>
      </c>
      <c r="H18" s="158">
        <v>109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256069</v>
      </c>
      <c r="D26" s="103">
        <f t="shared" ref="D26:K26" si="3">+D4+D8+D16+D24</f>
        <v>238731</v>
      </c>
      <c r="E26" s="103">
        <f t="shared" si="3"/>
        <v>287936</v>
      </c>
      <c r="F26" s="104">
        <f t="shared" si="3"/>
        <v>288941</v>
      </c>
      <c r="G26" s="103">
        <f t="shared" si="3"/>
        <v>290026</v>
      </c>
      <c r="H26" s="105">
        <f t="shared" si="3"/>
        <v>290026</v>
      </c>
      <c r="I26" s="103">
        <f t="shared" si="3"/>
        <v>322239</v>
      </c>
      <c r="J26" s="103">
        <f t="shared" si="3"/>
        <v>322693</v>
      </c>
      <c r="K26" s="103">
        <f t="shared" si="3"/>
        <v>337778.97499999998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170</v>
      </c>
      <c r="C4" s="157">
        <v>6868</v>
      </c>
      <c r="D4" s="157">
        <v>27417</v>
      </c>
      <c r="E4" s="157">
        <v>5357</v>
      </c>
      <c r="F4" s="152">
        <v>7953</v>
      </c>
      <c r="G4" s="153">
        <v>13769</v>
      </c>
      <c r="H4" s="154">
        <v>14467</v>
      </c>
      <c r="I4" s="157">
        <v>16975</v>
      </c>
      <c r="J4" s="157">
        <v>36976</v>
      </c>
      <c r="K4" s="157">
        <v>38934.516000000003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171</v>
      </c>
      <c r="C5" s="157">
        <v>6141</v>
      </c>
      <c r="D5" s="157">
        <v>15386</v>
      </c>
      <c r="E5" s="157">
        <v>14975</v>
      </c>
      <c r="F5" s="156">
        <v>38972</v>
      </c>
      <c r="G5" s="157">
        <v>37273</v>
      </c>
      <c r="H5" s="158">
        <v>36653</v>
      </c>
      <c r="I5" s="157">
        <v>60089</v>
      </c>
      <c r="J5" s="157">
        <v>77182</v>
      </c>
      <c r="K5" s="157">
        <v>81272.645999999993</v>
      </c>
      <c r="Z5" s="163">
        <f t="shared" si="0"/>
        <v>1</v>
      </c>
      <c r="AA5" s="41">
        <v>8</v>
      </c>
    </row>
    <row r="6" spans="1:27" s="18" customFormat="1" ht="12.75" customHeight="1" x14ac:dyDescent="0.25">
      <c r="A6" s="70"/>
      <c r="B6" s="171" t="s">
        <v>172</v>
      </c>
      <c r="C6" s="157">
        <v>35549</v>
      </c>
      <c r="D6" s="157">
        <v>8913</v>
      </c>
      <c r="E6" s="157">
        <v>26369</v>
      </c>
      <c r="F6" s="156">
        <v>3686</v>
      </c>
      <c r="G6" s="157">
        <v>3366</v>
      </c>
      <c r="H6" s="158">
        <v>3351</v>
      </c>
      <c r="I6" s="157">
        <v>4366</v>
      </c>
      <c r="J6" s="157">
        <v>3686</v>
      </c>
      <c r="K6" s="157">
        <v>3881.3579999999997</v>
      </c>
      <c r="Z6" s="163">
        <f t="shared" si="0"/>
        <v>1</v>
      </c>
      <c r="AA6" s="32" t="s">
        <v>11</v>
      </c>
    </row>
    <row r="7" spans="1:27" s="18" customFormat="1" ht="12.75" customHeight="1" x14ac:dyDescent="0.25">
      <c r="A7" s="70"/>
      <c r="B7" s="171" t="s">
        <v>173</v>
      </c>
      <c r="C7" s="157">
        <v>657899</v>
      </c>
      <c r="D7" s="157">
        <v>44063</v>
      </c>
      <c r="E7" s="157">
        <v>98929</v>
      </c>
      <c r="F7" s="156">
        <v>29897</v>
      </c>
      <c r="G7" s="157">
        <v>32297</v>
      </c>
      <c r="H7" s="158">
        <v>30848</v>
      </c>
      <c r="I7" s="157">
        <v>7481</v>
      </c>
      <c r="J7" s="157">
        <v>11176</v>
      </c>
      <c r="K7" s="157">
        <v>11768.328000000001</v>
      </c>
      <c r="Z7" s="163">
        <f t="shared" si="0"/>
        <v>1</v>
      </c>
      <c r="AA7" s="41">
        <v>1</v>
      </c>
    </row>
    <row r="8" spans="1:27" s="18" customFormat="1" ht="12.75" customHeight="1" x14ac:dyDescent="0.25">
      <c r="A8" s="70"/>
      <c r="B8" s="171" t="s">
        <v>174</v>
      </c>
      <c r="C8" s="157">
        <v>274393</v>
      </c>
      <c r="D8" s="157">
        <v>1013487</v>
      </c>
      <c r="E8" s="157">
        <v>1064420</v>
      </c>
      <c r="F8" s="156">
        <v>1431946</v>
      </c>
      <c r="G8" s="157">
        <v>1661712</v>
      </c>
      <c r="H8" s="158">
        <v>1221434</v>
      </c>
      <c r="I8" s="157">
        <v>1308631</v>
      </c>
      <c r="J8" s="157">
        <v>1632448</v>
      </c>
      <c r="K8" s="157">
        <v>1695818.9310000001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5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5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980850</v>
      </c>
      <c r="D19" s="103">
        <f t="shared" ref="D19:K19" si="1">SUM(D4:D18)</f>
        <v>1109266</v>
      </c>
      <c r="E19" s="103">
        <f t="shared" si="1"/>
        <v>1210050</v>
      </c>
      <c r="F19" s="104">
        <f t="shared" si="1"/>
        <v>1512454</v>
      </c>
      <c r="G19" s="103">
        <f t="shared" si="1"/>
        <v>1748417</v>
      </c>
      <c r="H19" s="105">
        <f t="shared" si="1"/>
        <v>1306753</v>
      </c>
      <c r="I19" s="103">
        <f t="shared" si="1"/>
        <v>1397542</v>
      </c>
      <c r="J19" s="103">
        <f t="shared" si="1"/>
        <v>1761468</v>
      </c>
      <c r="K19" s="103">
        <f t="shared" si="1"/>
        <v>1831675.7790000001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405145</v>
      </c>
      <c r="D4" s="148">
        <f t="shared" ref="D4:K4" si="0">SUM(D5:D7)</f>
        <v>571675</v>
      </c>
      <c r="E4" s="148">
        <f t="shared" si="0"/>
        <v>414905</v>
      </c>
      <c r="F4" s="149">
        <f t="shared" si="0"/>
        <v>443962</v>
      </c>
      <c r="G4" s="148">
        <f t="shared" si="0"/>
        <v>486570</v>
      </c>
      <c r="H4" s="150">
        <f t="shared" si="0"/>
        <v>428379</v>
      </c>
      <c r="I4" s="148">
        <f t="shared" si="0"/>
        <v>1206810</v>
      </c>
      <c r="J4" s="148">
        <f t="shared" si="0"/>
        <v>1630239</v>
      </c>
      <c r="K4" s="148">
        <f t="shared" si="0"/>
        <v>1699347.9330000002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114310</v>
      </c>
      <c r="D5" s="153">
        <v>128798</v>
      </c>
      <c r="E5" s="153">
        <v>116047</v>
      </c>
      <c r="F5" s="152">
        <v>156570</v>
      </c>
      <c r="G5" s="153">
        <v>149172</v>
      </c>
      <c r="H5" s="154">
        <v>149828</v>
      </c>
      <c r="I5" s="153">
        <v>175248</v>
      </c>
      <c r="J5" s="153">
        <v>182098</v>
      </c>
      <c r="K5" s="154">
        <v>191749.19399999999</v>
      </c>
      <c r="AA5" s="41">
        <v>8</v>
      </c>
    </row>
    <row r="6" spans="1:27" s="18" customFormat="1" ht="12.75" customHeight="1" x14ac:dyDescent="0.25">
      <c r="A6" s="64"/>
      <c r="B6" s="114" t="s">
        <v>45</v>
      </c>
      <c r="C6" s="156">
        <v>290835</v>
      </c>
      <c r="D6" s="157">
        <v>442877</v>
      </c>
      <c r="E6" s="157">
        <v>298858</v>
      </c>
      <c r="F6" s="156">
        <v>287392</v>
      </c>
      <c r="G6" s="157">
        <v>337398</v>
      </c>
      <c r="H6" s="158">
        <v>278496</v>
      </c>
      <c r="I6" s="157">
        <v>1031562</v>
      </c>
      <c r="J6" s="157">
        <v>1448141</v>
      </c>
      <c r="K6" s="158">
        <v>1507598.7390000003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55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87919</v>
      </c>
      <c r="D8" s="148">
        <f t="shared" ref="D8:K8" si="1">SUM(D9:D15)</f>
        <v>40362</v>
      </c>
      <c r="E8" s="148">
        <f t="shared" si="1"/>
        <v>25332</v>
      </c>
      <c r="F8" s="149">
        <f t="shared" si="1"/>
        <v>21843</v>
      </c>
      <c r="G8" s="148">
        <f t="shared" si="1"/>
        <v>21943</v>
      </c>
      <c r="H8" s="150">
        <f t="shared" si="1"/>
        <v>22873</v>
      </c>
      <c r="I8" s="148">
        <f t="shared" si="1"/>
        <v>1990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74384</v>
      </c>
      <c r="D9" s="153">
        <v>10000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20000</v>
      </c>
      <c r="E10" s="157">
        <v>20000</v>
      </c>
      <c r="F10" s="156">
        <v>20000</v>
      </c>
      <c r="G10" s="157">
        <v>20000</v>
      </c>
      <c r="H10" s="158">
        <v>20000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5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13535</v>
      </c>
      <c r="D15" s="160">
        <v>10362</v>
      </c>
      <c r="E15" s="160">
        <v>5332</v>
      </c>
      <c r="F15" s="159">
        <v>1843</v>
      </c>
      <c r="G15" s="160">
        <v>1943</v>
      </c>
      <c r="H15" s="161">
        <v>2873</v>
      </c>
      <c r="I15" s="160">
        <v>1990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487786</v>
      </c>
      <c r="D16" s="148">
        <f t="shared" ref="D16:K16" si="2">SUM(D17:D23)</f>
        <v>497229</v>
      </c>
      <c r="E16" s="148">
        <f t="shared" si="2"/>
        <v>769813</v>
      </c>
      <c r="F16" s="149">
        <f t="shared" si="2"/>
        <v>1046649</v>
      </c>
      <c r="G16" s="148">
        <f t="shared" si="2"/>
        <v>1239904</v>
      </c>
      <c r="H16" s="150">
        <f t="shared" si="2"/>
        <v>855501</v>
      </c>
      <c r="I16" s="148">
        <f t="shared" si="2"/>
        <v>188742</v>
      </c>
      <c r="J16" s="148">
        <f t="shared" si="2"/>
        <v>131229</v>
      </c>
      <c r="K16" s="148">
        <f t="shared" si="2"/>
        <v>132327.93700000001</v>
      </c>
    </row>
    <row r="17" spans="1:11" s="18" customFormat="1" ht="12.75" customHeight="1" x14ac:dyDescent="0.25">
      <c r="A17" s="70"/>
      <c r="B17" s="114" t="s">
        <v>105</v>
      </c>
      <c r="C17" s="152">
        <v>487137</v>
      </c>
      <c r="D17" s="153">
        <v>496280</v>
      </c>
      <c r="E17" s="153">
        <v>767385</v>
      </c>
      <c r="F17" s="152">
        <v>1044830</v>
      </c>
      <c r="G17" s="153">
        <v>1236115</v>
      </c>
      <c r="H17" s="154">
        <v>851672</v>
      </c>
      <c r="I17" s="153">
        <v>186821</v>
      </c>
      <c r="J17" s="153">
        <v>129400</v>
      </c>
      <c r="K17" s="154">
        <v>130402</v>
      </c>
    </row>
    <row r="18" spans="1:11" s="18" customFormat="1" ht="12.75" customHeight="1" x14ac:dyDescent="0.25">
      <c r="A18" s="70"/>
      <c r="B18" s="114" t="s">
        <v>108</v>
      </c>
      <c r="C18" s="156">
        <v>437</v>
      </c>
      <c r="D18" s="157">
        <v>300</v>
      </c>
      <c r="E18" s="157">
        <v>1269</v>
      </c>
      <c r="F18" s="156">
        <v>1119</v>
      </c>
      <c r="G18" s="157">
        <v>2089</v>
      </c>
      <c r="H18" s="158">
        <v>2130</v>
      </c>
      <c r="I18" s="157">
        <v>1221</v>
      </c>
      <c r="J18" s="157">
        <v>1129</v>
      </c>
      <c r="K18" s="158">
        <v>1188.837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212</v>
      </c>
      <c r="D22" s="157">
        <v>649</v>
      </c>
      <c r="E22" s="157">
        <v>1131</v>
      </c>
      <c r="F22" s="156">
        <v>700</v>
      </c>
      <c r="G22" s="157">
        <v>1700</v>
      </c>
      <c r="H22" s="158">
        <v>1699</v>
      </c>
      <c r="I22" s="157">
        <v>700</v>
      </c>
      <c r="J22" s="157">
        <v>700</v>
      </c>
      <c r="K22" s="158">
        <v>737.09999999999991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28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980850</v>
      </c>
      <c r="D26" s="103">
        <f t="shared" ref="D26:K26" si="3">+D4+D8+D16+D24</f>
        <v>1109266</v>
      </c>
      <c r="E26" s="103">
        <f t="shared" si="3"/>
        <v>1210050</v>
      </c>
      <c r="F26" s="104">
        <f t="shared" si="3"/>
        <v>1512454</v>
      </c>
      <c r="G26" s="103">
        <f t="shared" si="3"/>
        <v>1748417</v>
      </c>
      <c r="H26" s="105">
        <f t="shared" si="3"/>
        <v>1306753</v>
      </c>
      <c r="I26" s="103">
        <f t="shared" si="3"/>
        <v>1397542</v>
      </c>
      <c r="J26" s="103">
        <f t="shared" si="3"/>
        <v>1761468</v>
      </c>
      <c r="K26" s="103">
        <f t="shared" si="3"/>
        <v>1831675.87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300907</v>
      </c>
      <c r="F4" s="27">
        <f t="shared" ref="F4:M4" si="0">SUM(F5:F8)</f>
        <v>368577</v>
      </c>
      <c r="G4" s="27">
        <f t="shared" si="0"/>
        <v>399819</v>
      </c>
      <c r="H4" s="28">
        <f t="shared" si="0"/>
        <v>397536</v>
      </c>
      <c r="I4" s="27">
        <f t="shared" si="0"/>
        <v>437536</v>
      </c>
      <c r="J4" s="29">
        <f t="shared" si="0"/>
        <v>437536</v>
      </c>
      <c r="K4" s="27">
        <f t="shared" si="0"/>
        <v>462038</v>
      </c>
      <c r="L4" s="27">
        <f t="shared" si="0"/>
        <v>486988</v>
      </c>
      <c r="M4" s="27">
        <f t="shared" si="0"/>
        <v>513285</v>
      </c>
      <c r="N4" s="30" t="s">
        <v>0</v>
      </c>
      <c r="O4" s="30" t="s">
        <v>0</v>
      </c>
      <c r="AA4" s="32" t="s">
        <v>8</v>
      </c>
    </row>
    <row r="5" spans="1:27" s="18" customFormat="1" x14ac:dyDescent="0.25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5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5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5">
      <c r="B8" s="33" t="s">
        <v>13</v>
      </c>
      <c r="C8" s="49" t="s">
        <v>0</v>
      </c>
      <c r="D8" s="50" t="s">
        <v>0</v>
      </c>
      <c r="E8" s="51">
        <v>300907</v>
      </c>
      <c r="F8" s="51">
        <v>368577</v>
      </c>
      <c r="G8" s="51">
        <v>399819</v>
      </c>
      <c r="H8" s="52">
        <v>397536</v>
      </c>
      <c r="I8" s="51">
        <v>437536</v>
      </c>
      <c r="J8" s="53">
        <v>437536</v>
      </c>
      <c r="K8" s="51">
        <v>462038</v>
      </c>
      <c r="L8" s="51">
        <v>486988</v>
      </c>
      <c r="M8" s="51">
        <v>513285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66339</v>
      </c>
      <c r="F9" s="27">
        <f t="shared" ref="F9:M9" si="1">F10+F19</f>
        <v>68154</v>
      </c>
      <c r="G9" s="27">
        <f t="shared" si="1"/>
        <v>67697</v>
      </c>
      <c r="H9" s="28">
        <f t="shared" si="1"/>
        <v>70178</v>
      </c>
      <c r="I9" s="27">
        <f t="shared" si="1"/>
        <v>76926</v>
      </c>
      <c r="J9" s="29">
        <f t="shared" si="1"/>
        <v>76926</v>
      </c>
      <c r="K9" s="27">
        <f t="shared" si="1"/>
        <v>81234</v>
      </c>
      <c r="L9" s="27">
        <f t="shared" si="1"/>
        <v>85621</v>
      </c>
      <c r="M9" s="27">
        <f t="shared" si="1"/>
        <v>90244</v>
      </c>
      <c r="N9" s="30" t="s">
        <v>0</v>
      </c>
      <c r="O9" s="30" t="s">
        <v>0</v>
      </c>
      <c r="AA9" s="18" t="s">
        <v>0</v>
      </c>
    </row>
    <row r="10" spans="1:27" s="31" customFormat="1" x14ac:dyDescent="0.25">
      <c r="A10" s="56"/>
      <c r="B10" s="33" t="s">
        <v>16</v>
      </c>
      <c r="C10" s="57" t="s">
        <v>0</v>
      </c>
      <c r="D10" s="58" t="s">
        <v>0</v>
      </c>
      <c r="E10" s="59">
        <f>SUM(E11:E13)</f>
        <v>66339</v>
      </c>
      <c r="F10" s="59">
        <f t="shared" ref="F10:M10" si="2">SUM(F11:F13)</f>
        <v>68154</v>
      </c>
      <c r="G10" s="59">
        <f t="shared" si="2"/>
        <v>67697</v>
      </c>
      <c r="H10" s="60">
        <f t="shared" si="2"/>
        <v>70178</v>
      </c>
      <c r="I10" s="59">
        <f t="shared" si="2"/>
        <v>76926</v>
      </c>
      <c r="J10" s="61">
        <f t="shared" si="2"/>
        <v>76926</v>
      </c>
      <c r="K10" s="59">
        <f t="shared" si="2"/>
        <v>81234</v>
      </c>
      <c r="L10" s="59">
        <f t="shared" si="2"/>
        <v>85621</v>
      </c>
      <c r="M10" s="59">
        <f t="shared" si="2"/>
        <v>90244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6</v>
      </c>
      <c r="F11" s="36">
        <v>2</v>
      </c>
      <c r="G11" s="36">
        <v>2</v>
      </c>
      <c r="H11" s="37">
        <v>3</v>
      </c>
      <c r="I11" s="36">
        <v>1</v>
      </c>
      <c r="J11" s="38">
        <v>1</v>
      </c>
      <c r="K11" s="36">
        <v>4</v>
      </c>
      <c r="L11" s="36">
        <v>4</v>
      </c>
      <c r="M11" s="36">
        <v>4</v>
      </c>
      <c r="N11" s="68" t="s">
        <v>0</v>
      </c>
      <c r="O11" s="69" t="s">
        <v>0</v>
      </c>
    </row>
    <row r="12" spans="1:27" s="18" customFormat="1" x14ac:dyDescent="0.25">
      <c r="A12" s="70"/>
      <c r="B12" s="65" t="s">
        <v>18</v>
      </c>
      <c r="C12" s="66" t="s">
        <v>0</v>
      </c>
      <c r="D12" s="66" t="s">
        <v>0</v>
      </c>
      <c r="E12" s="44">
        <v>65641</v>
      </c>
      <c r="F12" s="44">
        <v>67388</v>
      </c>
      <c r="G12" s="44">
        <v>66855</v>
      </c>
      <c r="H12" s="45">
        <v>68854</v>
      </c>
      <c r="I12" s="44">
        <v>75387</v>
      </c>
      <c r="J12" s="46">
        <v>75387</v>
      </c>
      <c r="K12" s="44">
        <v>79844</v>
      </c>
      <c r="L12" s="44">
        <v>84231</v>
      </c>
      <c r="M12" s="44">
        <v>88854</v>
      </c>
      <c r="N12" s="69" t="s">
        <v>0</v>
      </c>
      <c r="O12" s="69" t="s">
        <v>0</v>
      </c>
    </row>
    <row r="13" spans="1:27" s="18" customFormat="1" x14ac:dyDescent="0.25">
      <c r="A13" s="70"/>
      <c r="B13" s="65" t="s">
        <v>19</v>
      </c>
      <c r="C13" s="66" t="s">
        <v>0</v>
      </c>
      <c r="D13" s="66" t="s">
        <v>0</v>
      </c>
      <c r="E13" s="44">
        <v>692</v>
      </c>
      <c r="F13" s="44">
        <v>764</v>
      </c>
      <c r="G13" s="44">
        <v>840</v>
      </c>
      <c r="H13" s="45">
        <v>1321</v>
      </c>
      <c r="I13" s="44">
        <v>1538</v>
      </c>
      <c r="J13" s="46">
        <v>1538</v>
      </c>
      <c r="K13" s="44">
        <v>1386</v>
      </c>
      <c r="L13" s="44">
        <v>1386</v>
      </c>
      <c r="M13" s="44">
        <v>1386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5">
      <c r="A15" s="70"/>
      <c r="B15" s="73" t="s">
        <v>21</v>
      </c>
      <c r="C15" s="74" t="s">
        <v>0</v>
      </c>
      <c r="D15" s="74" t="s">
        <v>0</v>
      </c>
      <c r="E15" s="37">
        <v>692</v>
      </c>
      <c r="F15" s="36">
        <v>764</v>
      </c>
      <c r="G15" s="36">
        <v>840</v>
      </c>
      <c r="H15" s="37">
        <v>1321</v>
      </c>
      <c r="I15" s="36">
        <v>1538</v>
      </c>
      <c r="J15" s="38">
        <v>1538</v>
      </c>
      <c r="K15" s="36">
        <v>1386</v>
      </c>
      <c r="L15" s="36">
        <v>1386</v>
      </c>
      <c r="M15" s="38">
        <v>1386</v>
      </c>
      <c r="N15" s="69" t="s">
        <v>0</v>
      </c>
      <c r="O15" s="69" t="s">
        <v>0</v>
      </c>
    </row>
    <row r="16" spans="1:27" s="18" customFormat="1" x14ac:dyDescent="0.25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5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5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5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5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5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5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5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5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5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5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5">
      <c r="A29" s="31"/>
      <c r="B29" s="25" t="s">
        <v>31</v>
      </c>
      <c r="C29" s="86" t="s">
        <v>0</v>
      </c>
      <c r="D29" s="86" t="s">
        <v>0</v>
      </c>
      <c r="E29" s="27">
        <v>37499</v>
      </c>
      <c r="F29" s="27">
        <v>26658</v>
      </c>
      <c r="G29" s="27">
        <v>21759</v>
      </c>
      <c r="H29" s="28">
        <v>25400</v>
      </c>
      <c r="I29" s="27">
        <v>12526</v>
      </c>
      <c r="J29" s="29">
        <v>12526</v>
      </c>
      <c r="K29" s="27">
        <v>13227</v>
      </c>
      <c r="L29" s="27">
        <v>13941</v>
      </c>
      <c r="M29" s="27">
        <v>14694</v>
      </c>
      <c r="N29" s="87" t="s">
        <v>0</v>
      </c>
      <c r="O29" s="87" t="s">
        <v>0</v>
      </c>
      <c r="P29" s="31"/>
    </row>
    <row r="30" spans="1:16" s="18" customFormat="1" ht="6" customHeight="1" x14ac:dyDescent="0.25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5">
      <c r="A31" s="31"/>
      <c r="B31" s="25" t="s">
        <v>32</v>
      </c>
      <c r="C31" s="91" t="s">
        <v>0</v>
      </c>
      <c r="D31" s="92" t="s">
        <v>0</v>
      </c>
      <c r="E31" s="93">
        <f>SUM(E32:E34)</f>
        <v>69</v>
      </c>
      <c r="F31" s="93">
        <f t="shared" ref="F31:M31" si="4">SUM(F32:F34)</f>
        <v>270</v>
      </c>
      <c r="G31" s="93">
        <f t="shared" si="4"/>
        <v>142</v>
      </c>
      <c r="H31" s="94">
        <f t="shared" si="4"/>
        <v>137</v>
      </c>
      <c r="I31" s="93">
        <f t="shared" si="4"/>
        <v>146</v>
      </c>
      <c r="J31" s="95">
        <f t="shared" si="4"/>
        <v>146</v>
      </c>
      <c r="K31" s="93">
        <f t="shared" si="4"/>
        <v>154</v>
      </c>
      <c r="L31" s="93">
        <f t="shared" si="4"/>
        <v>162</v>
      </c>
      <c r="M31" s="93">
        <f t="shared" si="4"/>
        <v>171</v>
      </c>
      <c r="N31" s="62" t="s">
        <v>0</v>
      </c>
      <c r="O31" s="63" t="s">
        <v>0</v>
      </c>
      <c r="P31" s="31"/>
    </row>
    <row r="32" spans="1:16" s="18" customFormat="1" x14ac:dyDescent="0.25">
      <c r="B32" s="33" t="s">
        <v>33</v>
      </c>
      <c r="C32" s="42" t="s">
        <v>0</v>
      </c>
      <c r="D32" s="34" t="s">
        <v>0</v>
      </c>
      <c r="E32" s="36">
        <v>69</v>
      </c>
      <c r="F32" s="36">
        <v>270</v>
      </c>
      <c r="G32" s="36">
        <v>142</v>
      </c>
      <c r="H32" s="37">
        <v>137</v>
      </c>
      <c r="I32" s="36">
        <v>146</v>
      </c>
      <c r="J32" s="38">
        <v>146</v>
      </c>
      <c r="K32" s="36">
        <v>154</v>
      </c>
      <c r="L32" s="36">
        <v>162</v>
      </c>
      <c r="M32" s="36">
        <v>171</v>
      </c>
      <c r="N32" s="68" t="s">
        <v>0</v>
      </c>
      <c r="O32" s="69" t="s">
        <v>0</v>
      </c>
    </row>
    <row r="33" spans="1:16" s="31" customFormat="1" x14ac:dyDescent="0.25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5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5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5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5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5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5">
      <c r="A39" s="88"/>
      <c r="B39" s="99" t="s">
        <v>39</v>
      </c>
      <c r="C39" s="86" t="s">
        <v>0</v>
      </c>
      <c r="D39" s="86" t="s">
        <v>0</v>
      </c>
      <c r="E39" s="27">
        <v>499</v>
      </c>
      <c r="F39" s="27">
        <v>1060</v>
      </c>
      <c r="G39" s="27">
        <v>526</v>
      </c>
      <c r="H39" s="28">
        <v>651</v>
      </c>
      <c r="I39" s="27">
        <v>704</v>
      </c>
      <c r="J39" s="29">
        <v>704</v>
      </c>
      <c r="K39" s="27">
        <v>744</v>
      </c>
      <c r="L39" s="27">
        <v>784</v>
      </c>
      <c r="M39" s="27">
        <v>827</v>
      </c>
      <c r="N39" s="30" t="s">
        <v>0</v>
      </c>
      <c r="O39" s="30" t="s">
        <v>0</v>
      </c>
      <c r="P39" s="31"/>
    </row>
    <row r="40" spans="1:16" s="18" customFormat="1" x14ac:dyDescent="0.25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405313</v>
      </c>
      <c r="F40" s="103">
        <f t="shared" ref="F40:M40" si="6">F4+F9+F21+F29+F31+F36+F39</f>
        <v>464719</v>
      </c>
      <c r="G40" s="103">
        <f t="shared" si="6"/>
        <v>489943</v>
      </c>
      <c r="H40" s="104">
        <f t="shared" si="6"/>
        <v>493902</v>
      </c>
      <c r="I40" s="103">
        <f t="shared" si="6"/>
        <v>527838</v>
      </c>
      <c r="J40" s="105">
        <f t="shared" si="6"/>
        <v>527838</v>
      </c>
      <c r="K40" s="103">
        <f t="shared" si="6"/>
        <v>557397</v>
      </c>
      <c r="L40" s="103">
        <f t="shared" si="6"/>
        <v>587496</v>
      </c>
      <c r="M40" s="103">
        <f t="shared" si="6"/>
        <v>619221</v>
      </c>
      <c r="N40" s="106" t="s">
        <v>0</v>
      </c>
      <c r="O40" s="106" t="s">
        <v>0</v>
      </c>
    </row>
    <row r="41" spans="1:16" s="18" customFormat="1" x14ac:dyDescent="0.25">
      <c r="C41" s="107"/>
      <c r="D41" s="107"/>
      <c r="N41" s="107"/>
      <c r="O41" s="107"/>
    </row>
    <row r="42" spans="1:16" s="18" customFormat="1" x14ac:dyDescent="0.25">
      <c r="C42" s="107"/>
      <c r="D42" s="107"/>
      <c r="N42" s="107"/>
      <c r="O42" s="107"/>
    </row>
    <row r="43" spans="1:16" s="18" customFormat="1" x14ac:dyDescent="0.25">
      <c r="C43" s="107"/>
      <c r="D43" s="107"/>
      <c r="N43" s="107"/>
      <c r="O43" s="107"/>
    </row>
    <row r="44" spans="1:16" s="18" customFormat="1" x14ac:dyDescent="0.25">
      <c r="C44" s="107"/>
      <c r="D44" s="107"/>
      <c r="N44" s="107"/>
      <c r="O44" s="107"/>
    </row>
    <row r="45" spans="1:16" s="18" customFormat="1" x14ac:dyDescent="0.25">
      <c r="C45" s="107"/>
      <c r="D45" s="107"/>
      <c r="N45" s="107"/>
      <c r="O45" s="107"/>
    </row>
    <row r="46" spans="1:16" s="18" customFormat="1" x14ac:dyDescent="0.25">
      <c r="C46" s="107"/>
      <c r="D46" s="107"/>
      <c r="N46" s="107"/>
      <c r="O46" s="107"/>
    </row>
    <row r="47" spans="1:16" s="18" customFormat="1" x14ac:dyDescent="0.25">
      <c r="C47" s="107"/>
      <c r="D47" s="107"/>
      <c r="N47" s="107"/>
      <c r="O47" s="107"/>
    </row>
    <row r="48" spans="1:16" s="18" customFormat="1" x14ac:dyDescent="0.25">
      <c r="C48" s="107"/>
      <c r="D48" s="107"/>
      <c r="N48" s="107"/>
      <c r="O48" s="107"/>
    </row>
    <row r="49" spans="3:15" s="18" customFormat="1" x14ac:dyDescent="0.25">
      <c r="C49" s="107"/>
      <c r="D49" s="107"/>
      <c r="N49" s="107"/>
      <c r="O49" s="107"/>
    </row>
    <row r="50" spans="3:15" s="18" customFormat="1" x14ac:dyDescent="0.25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5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5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5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5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5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5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5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5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5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5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5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5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5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5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5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5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5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5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5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5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5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5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5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5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5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5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5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5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5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5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5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5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5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5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5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5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5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5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5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5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5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5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5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5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5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5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5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5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5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5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5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5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5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5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5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5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5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5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5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5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5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5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830770</v>
      </c>
      <c r="F4" s="27">
        <f t="shared" ref="F4:M4" si="0">F5+F8+F47</f>
        <v>992647</v>
      </c>
      <c r="G4" s="27">
        <f t="shared" si="0"/>
        <v>913095</v>
      </c>
      <c r="H4" s="28">
        <f t="shared" si="0"/>
        <v>973498</v>
      </c>
      <c r="I4" s="27">
        <f t="shared" si="0"/>
        <v>1015638</v>
      </c>
      <c r="J4" s="29">
        <f t="shared" si="0"/>
        <v>956278</v>
      </c>
      <c r="K4" s="27">
        <f t="shared" si="0"/>
        <v>1779775</v>
      </c>
      <c r="L4" s="27">
        <f t="shared" si="0"/>
        <v>2204703</v>
      </c>
      <c r="M4" s="27">
        <f t="shared" si="0"/>
        <v>2299985.1809999999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367926</v>
      </c>
      <c r="F5" s="59">
        <f t="shared" ref="F5:M5" si="1">SUM(F6:F7)</f>
        <v>402449</v>
      </c>
      <c r="G5" s="59">
        <f t="shared" si="1"/>
        <v>447361</v>
      </c>
      <c r="H5" s="60">
        <f t="shared" si="1"/>
        <v>529911</v>
      </c>
      <c r="I5" s="59">
        <f t="shared" si="1"/>
        <v>510095</v>
      </c>
      <c r="J5" s="61">
        <f t="shared" si="1"/>
        <v>509518</v>
      </c>
      <c r="K5" s="59">
        <f t="shared" si="1"/>
        <v>565212</v>
      </c>
      <c r="L5" s="59">
        <f t="shared" si="1"/>
        <v>601182</v>
      </c>
      <c r="M5" s="59">
        <f t="shared" si="1"/>
        <v>633044.64599999995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310953</v>
      </c>
      <c r="F6" s="36">
        <v>340716</v>
      </c>
      <c r="G6" s="36">
        <v>386340</v>
      </c>
      <c r="H6" s="37">
        <v>458901</v>
      </c>
      <c r="I6" s="36">
        <v>439085</v>
      </c>
      <c r="J6" s="38">
        <v>433013</v>
      </c>
      <c r="K6" s="36">
        <v>498188</v>
      </c>
      <c r="L6" s="36">
        <v>524885</v>
      </c>
      <c r="M6" s="36">
        <v>552703.90499999991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56973</v>
      </c>
      <c r="F7" s="51">
        <v>61733</v>
      </c>
      <c r="G7" s="51">
        <v>61021</v>
      </c>
      <c r="H7" s="52">
        <v>71010</v>
      </c>
      <c r="I7" s="51">
        <v>71010</v>
      </c>
      <c r="J7" s="53">
        <v>76505</v>
      </c>
      <c r="K7" s="51">
        <v>67024</v>
      </c>
      <c r="L7" s="51">
        <v>76297</v>
      </c>
      <c r="M7" s="51">
        <v>80340.740999999995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462844</v>
      </c>
      <c r="F8" s="59">
        <f t="shared" ref="F8:M8" si="2">SUM(F9:F46)</f>
        <v>590198</v>
      </c>
      <c r="G8" s="59">
        <f t="shared" si="2"/>
        <v>465734</v>
      </c>
      <c r="H8" s="60">
        <f t="shared" si="2"/>
        <v>443587</v>
      </c>
      <c r="I8" s="59">
        <f t="shared" si="2"/>
        <v>505543</v>
      </c>
      <c r="J8" s="61">
        <f t="shared" si="2"/>
        <v>446640</v>
      </c>
      <c r="K8" s="59">
        <f t="shared" si="2"/>
        <v>1214563</v>
      </c>
      <c r="L8" s="59">
        <f t="shared" si="2"/>
        <v>1603521</v>
      </c>
      <c r="M8" s="59">
        <f t="shared" si="2"/>
        <v>1666940.5349999997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3297</v>
      </c>
      <c r="F9" s="36">
        <v>7373</v>
      </c>
      <c r="G9" s="36">
        <v>8099</v>
      </c>
      <c r="H9" s="37">
        <v>2796</v>
      </c>
      <c r="I9" s="36">
        <v>2840</v>
      </c>
      <c r="J9" s="38">
        <v>7922</v>
      </c>
      <c r="K9" s="36">
        <v>7896</v>
      </c>
      <c r="L9" s="36">
        <v>6433</v>
      </c>
      <c r="M9" s="36">
        <v>6773.7899999999991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3795</v>
      </c>
      <c r="F10" s="44">
        <v>2090</v>
      </c>
      <c r="G10" s="44">
        <v>3626</v>
      </c>
      <c r="H10" s="45">
        <v>8183</v>
      </c>
      <c r="I10" s="44">
        <v>7334</v>
      </c>
      <c r="J10" s="46">
        <v>4513</v>
      </c>
      <c r="K10" s="44">
        <v>4347</v>
      </c>
      <c r="L10" s="44">
        <v>5340</v>
      </c>
      <c r="M10" s="44">
        <v>5623.0199999999995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810</v>
      </c>
      <c r="F11" s="44">
        <v>781</v>
      </c>
      <c r="G11" s="44">
        <v>988</v>
      </c>
      <c r="H11" s="45">
        <v>1832</v>
      </c>
      <c r="I11" s="44">
        <v>1870</v>
      </c>
      <c r="J11" s="46">
        <v>5562</v>
      </c>
      <c r="K11" s="44">
        <v>2527</v>
      </c>
      <c r="L11" s="44">
        <v>2226</v>
      </c>
      <c r="M11" s="44">
        <v>2291.9779999999996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7530</v>
      </c>
      <c r="F12" s="44">
        <v>6402</v>
      </c>
      <c r="G12" s="44">
        <v>5545</v>
      </c>
      <c r="H12" s="45">
        <v>6762</v>
      </c>
      <c r="I12" s="44">
        <v>6503</v>
      </c>
      <c r="J12" s="46">
        <v>7296</v>
      </c>
      <c r="K12" s="44">
        <v>7930</v>
      </c>
      <c r="L12" s="44">
        <v>8050</v>
      </c>
      <c r="M12" s="44">
        <v>8476.65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488</v>
      </c>
      <c r="F13" s="44">
        <v>175</v>
      </c>
      <c r="G13" s="44">
        <v>192</v>
      </c>
      <c r="H13" s="45">
        <v>1798</v>
      </c>
      <c r="I13" s="44">
        <v>1496</v>
      </c>
      <c r="J13" s="46">
        <v>54</v>
      </c>
      <c r="K13" s="44">
        <v>1487</v>
      </c>
      <c r="L13" s="44">
        <v>1200</v>
      </c>
      <c r="M13" s="44">
        <v>1263.5999999999999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3274</v>
      </c>
      <c r="F14" s="44">
        <v>2472</v>
      </c>
      <c r="G14" s="44">
        <v>4191</v>
      </c>
      <c r="H14" s="45">
        <v>1954</v>
      </c>
      <c r="I14" s="44">
        <v>3143</v>
      </c>
      <c r="J14" s="46">
        <v>5122</v>
      </c>
      <c r="K14" s="44">
        <v>3134</v>
      </c>
      <c r="L14" s="44">
        <v>3077</v>
      </c>
      <c r="M14" s="44">
        <v>3240.0809999999997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11616</v>
      </c>
      <c r="F15" s="44">
        <v>11695</v>
      </c>
      <c r="G15" s="44">
        <v>11196</v>
      </c>
      <c r="H15" s="45">
        <v>13169</v>
      </c>
      <c r="I15" s="44">
        <v>9744</v>
      </c>
      <c r="J15" s="46">
        <v>11191</v>
      </c>
      <c r="K15" s="44">
        <v>17363</v>
      </c>
      <c r="L15" s="44">
        <v>13138</v>
      </c>
      <c r="M15" s="44">
        <v>13834.313999999998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4590</v>
      </c>
      <c r="F16" s="44">
        <v>8365</v>
      </c>
      <c r="G16" s="44">
        <v>7407</v>
      </c>
      <c r="H16" s="45">
        <v>26017</v>
      </c>
      <c r="I16" s="44">
        <v>16789</v>
      </c>
      <c r="J16" s="46">
        <v>4643</v>
      </c>
      <c r="K16" s="44">
        <v>9353</v>
      </c>
      <c r="L16" s="44">
        <v>10498</v>
      </c>
      <c r="M16" s="44">
        <v>15266.393999999998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47088</v>
      </c>
      <c r="F17" s="44">
        <v>5935</v>
      </c>
      <c r="G17" s="44">
        <v>102221</v>
      </c>
      <c r="H17" s="45">
        <v>7733</v>
      </c>
      <c r="I17" s="44">
        <v>9474</v>
      </c>
      <c r="J17" s="46">
        <v>54837</v>
      </c>
      <c r="K17" s="44">
        <v>17238</v>
      </c>
      <c r="L17" s="44">
        <v>26386</v>
      </c>
      <c r="M17" s="44">
        <v>27784.457999999999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61</v>
      </c>
      <c r="F18" s="44">
        <v>6</v>
      </c>
      <c r="G18" s="44">
        <v>6</v>
      </c>
      <c r="H18" s="45">
        <v>11808</v>
      </c>
      <c r="I18" s="44">
        <v>8274</v>
      </c>
      <c r="J18" s="46">
        <v>3726</v>
      </c>
      <c r="K18" s="44">
        <v>14629</v>
      </c>
      <c r="L18" s="44">
        <v>26625</v>
      </c>
      <c r="M18" s="44">
        <v>28036.125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1441</v>
      </c>
      <c r="F21" s="44">
        <v>5184</v>
      </c>
      <c r="G21" s="44">
        <v>5473</v>
      </c>
      <c r="H21" s="45">
        <v>1713</v>
      </c>
      <c r="I21" s="44">
        <v>1682</v>
      </c>
      <c r="J21" s="46">
        <v>6655</v>
      </c>
      <c r="K21" s="44">
        <v>2007</v>
      </c>
      <c r="L21" s="44">
        <v>2000</v>
      </c>
      <c r="M21" s="44">
        <v>2104.41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216578</v>
      </c>
      <c r="F22" s="44">
        <v>379901</v>
      </c>
      <c r="G22" s="44">
        <v>85260</v>
      </c>
      <c r="H22" s="45">
        <v>123612</v>
      </c>
      <c r="I22" s="44">
        <v>176242</v>
      </c>
      <c r="J22" s="46">
        <v>105052</v>
      </c>
      <c r="K22" s="44">
        <v>866960</v>
      </c>
      <c r="L22" s="44">
        <v>1252376</v>
      </c>
      <c r="M22" s="44">
        <v>1301458.5119999999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21902</v>
      </c>
      <c r="F23" s="44">
        <v>32346</v>
      </c>
      <c r="G23" s="44">
        <v>51698</v>
      </c>
      <c r="H23" s="45">
        <v>40017</v>
      </c>
      <c r="I23" s="44">
        <v>40667</v>
      </c>
      <c r="J23" s="46">
        <v>49499</v>
      </c>
      <c r="K23" s="44">
        <v>60066</v>
      </c>
      <c r="L23" s="44">
        <v>32980</v>
      </c>
      <c r="M23" s="44">
        <v>31523.440000000002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61</v>
      </c>
      <c r="F24" s="44">
        <v>54</v>
      </c>
      <c r="G24" s="44">
        <v>18</v>
      </c>
      <c r="H24" s="45">
        <v>568</v>
      </c>
      <c r="I24" s="44">
        <v>548</v>
      </c>
      <c r="J24" s="46">
        <v>95</v>
      </c>
      <c r="K24" s="44">
        <v>285</v>
      </c>
      <c r="L24" s="44">
        <v>390</v>
      </c>
      <c r="M24" s="44">
        <v>410.66999999999996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170</v>
      </c>
      <c r="F25" s="44">
        <v>0</v>
      </c>
      <c r="G25" s="44">
        <v>0</v>
      </c>
      <c r="H25" s="45">
        <v>26521</v>
      </c>
      <c r="I25" s="44">
        <v>34718</v>
      </c>
      <c r="J25" s="46">
        <v>58735</v>
      </c>
      <c r="K25" s="44">
        <v>28160</v>
      </c>
      <c r="L25" s="44">
        <v>28878</v>
      </c>
      <c r="M25" s="44">
        <v>25181.026999999929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460</v>
      </c>
      <c r="J27" s="46">
        <v>1316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50</v>
      </c>
      <c r="F29" s="44">
        <v>98</v>
      </c>
      <c r="G29" s="44">
        <v>80</v>
      </c>
      <c r="H29" s="45">
        <v>113</v>
      </c>
      <c r="I29" s="44">
        <v>113</v>
      </c>
      <c r="J29" s="46">
        <v>0</v>
      </c>
      <c r="K29" s="44">
        <v>0</v>
      </c>
      <c r="L29" s="44">
        <v>140</v>
      </c>
      <c r="M29" s="44">
        <v>147.41999999999999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8479</v>
      </c>
      <c r="F30" s="44">
        <v>6802</v>
      </c>
      <c r="G30" s="44">
        <v>11127</v>
      </c>
      <c r="H30" s="45">
        <v>30660</v>
      </c>
      <c r="I30" s="44">
        <v>16236</v>
      </c>
      <c r="J30" s="46">
        <v>2299</v>
      </c>
      <c r="K30" s="44">
        <v>30742</v>
      </c>
      <c r="L30" s="44">
        <v>31660</v>
      </c>
      <c r="M30" s="44">
        <v>33337.979999999996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6</v>
      </c>
      <c r="F31" s="44">
        <v>0</v>
      </c>
      <c r="G31" s="44">
        <v>0</v>
      </c>
      <c r="H31" s="45">
        <v>73</v>
      </c>
      <c r="I31" s="44">
        <v>73</v>
      </c>
      <c r="J31" s="46">
        <v>0</v>
      </c>
      <c r="K31" s="44">
        <v>0</v>
      </c>
      <c r="L31" s="44">
        <v>45</v>
      </c>
      <c r="M31" s="44">
        <v>47.384999999999991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80</v>
      </c>
      <c r="F32" s="44">
        <v>53</v>
      </c>
      <c r="G32" s="44">
        <v>310</v>
      </c>
      <c r="H32" s="45">
        <v>473</v>
      </c>
      <c r="I32" s="44">
        <v>1</v>
      </c>
      <c r="J32" s="46">
        <v>18859</v>
      </c>
      <c r="K32" s="44">
        <v>0</v>
      </c>
      <c r="L32" s="44">
        <v>495</v>
      </c>
      <c r="M32" s="44">
        <v>521.03499999999997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</v>
      </c>
      <c r="F33" s="44">
        <v>3</v>
      </c>
      <c r="G33" s="44">
        <v>6</v>
      </c>
      <c r="H33" s="45">
        <v>4</v>
      </c>
      <c r="I33" s="44">
        <v>20</v>
      </c>
      <c r="J33" s="46">
        <v>0</v>
      </c>
      <c r="K33" s="44">
        <v>0</v>
      </c>
      <c r="L33" s="44">
        <v>6</v>
      </c>
      <c r="M33" s="44">
        <v>6.4119999999999999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1199</v>
      </c>
      <c r="H36" s="45">
        <v>0</v>
      </c>
      <c r="I36" s="44">
        <v>8</v>
      </c>
      <c r="J36" s="46">
        <v>5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11533</v>
      </c>
      <c r="F37" s="44">
        <v>7986</v>
      </c>
      <c r="G37" s="44">
        <v>25571</v>
      </c>
      <c r="H37" s="45">
        <v>43680</v>
      </c>
      <c r="I37" s="44">
        <v>45940</v>
      </c>
      <c r="J37" s="46">
        <v>8441</v>
      </c>
      <c r="K37" s="44">
        <v>41183</v>
      </c>
      <c r="L37" s="44">
        <v>45296</v>
      </c>
      <c r="M37" s="44">
        <v>47696.687999999995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4745</v>
      </c>
      <c r="F38" s="44">
        <v>5040</v>
      </c>
      <c r="G38" s="44">
        <v>5426</v>
      </c>
      <c r="H38" s="45">
        <v>8411</v>
      </c>
      <c r="I38" s="44">
        <v>10396</v>
      </c>
      <c r="J38" s="46">
        <v>10588</v>
      </c>
      <c r="K38" s="44">
        <v>10759</v>
      </c>
      <c r="L38" s="44">
        <v>11080</v>
      </c>
      <c r="M38" s="44">
        <v>11667.24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28726</v>
      </c>
      <c r="F39" s="44">
        <v>29414</v>
      </c>
      <c r="G39" s="44">
        <v>114560</v>
      </c>
      <c r="H39" s="45">
        <v>47511</v>
      </c>
      <c r="I39" s="44">
        <v>65277</v>
      </c>
      <c r="J39" s="46">
        <v>49036</v>
      </c>
      <c r="K39" s="44">
        <v>42436</v>
      </c>
      <c r="L39" s="44">
        <v>48575</v>
      </c>
      <c r="M39" s="44">
        <v>51149.474999999999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974</v>
      </c>
      <c r="G40" s="44">
        <v>8</v>
      </c>
      <c r="H40" s="45">
        <v>243</v>
      </c>
      <c r="I40" s="44">
        <v>74</v>
      </c>
      <c r="J40" s="46">
        <v>1230</v>
      </c>
      <c r="K40" s="44">
        <v>6</v>
      </c>
      <c r="L40" s="44">
        <v>7</v>
      </c>
      <c r="M40" s="44">
        <v>7.3709999999999996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780</v>
      </c>
      <c r="F41" s="44">
        <v>660</v>
      </c>
      <c r="G41" s="44">
        <v>109</v>
      </c>
      <c r="H41" s="45">
        <v>500</v>
      </c>
      <c r="I41" s="44">
        <v>1333</v>
      </c>
      <c r="J41" s="46">
        <v>1164</v>
      </c>
      <c r="K41" s="44">
        <v>536</v>
      </c>
      <c r="L41" s="44">
        <v>710</v>
      </c>
      <c r="M41" s="44">
        <v>747.63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372</v>
      </c>
      <c r="F42" s="44">
        <v>74805</v>
      </c>
      <c r="G42" s="44">
        <v>18103</v>
      </c>
      <c r="H42" s="45">
        <v>29818</v>
      </c>
      <c r="I42" s="44">
        <v>33694</v>
      </c>
      <c r="J42" s="46">
        <v>20717</v>
      </c>
      <c r="K42" s="44">
        <v>37670</v>
      </c>
      <c r="L42" s="44">
        <v>36834</v>
      </c>
      <c r="M42" s="44">
        <v>38786.402000000002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84194</v>
      </c>
      <c r="F43" s="44">
        <v>934</v>
      </c>
      <c r="G43" s="44">
        <v>1717</v>
      </c>
      <c r="H43" s="45">
        <v>6011</v>
      </c>
      <c r="I43" s="44">
        <v>4990</v>
      </c>
      <c r="J43" s="46">
        <v>3029</v>
      </c>
      <c r="K43" s="44">
        <v>4961</v>
      </c>
      <c r="L43" s="44">
        <v>6823</v>
      </c>
      <c r="M43" s="44">
        <v>7184.6189999999997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1053</v>
      </c>
      <c r="F44" s="44">
        <v>214</v>
      </c>
      <c r="G44" s="44">
        <v>1026</v>
      </c>
      <c r="H44" s="45">
        <v>1092</v>
      </c>
      <c r="I44" s="44">
        <v>2786</v>
      </c>
      <c r="J44" s="46">
        <v>1991</v>
      </c>
      <c r="K44" s="44">
        <v>2192</v>
      </c>
      <c r="L44" s="44">
        <v>1602</v>
      </c>
      <c r="M44" s="44">
        <v>1686.9059999999999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26</v>
      </c>
      <c r="F45" s="44">
        <v>434</v>
      </c>
      <c r="G45" s="44">
        <v>305</v>
      </c>
      <c r="H45" s="45">
        <v>515</v>
      </c>
      <c r="I45" s="44">
        <v>2136</v>
      </c>
      <c r="J45" s="46">
        <v>2036</v>
      </c>
      <c r="K45" s="44">
        <v>576</v>
      </c>
      <c r="L45" s="44">
        <v>571</v>
      </c>
      <c r="M45" s="44">
        <v>601.26299999999992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95</v>
      </c>
      <c r="F46" s="51">
        <v>2</v>
      </c>
      <c r="G46" s="51">
        <v>267</v>
      </c>
      <c r="H46" s="52">
        <v>0</v>
      </c>
      <c r="I46" s="51">
        <v>682</v>
      </c>
      <c r="J46" s="53">
        <v>1027</v>
      </c>
      <c r="K46" s="51">
        <v>120</v>
      </c>
      <c r="L46" s="51">
        <v>80</v>
      </c>
      <c r="M46" s="51">
        <v>84.24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120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106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14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295155</v>
      </c>
      <c r="F51" s="27">
        <f t="shared" ref="F51:M51" si="4">F52+F59+F62+F63+F64+F72+F73</f>
        <v>224240</v>
      </c>
      <c r="G51" s="27">
        <f t="shared" si="4"/>
        <v>240225</v>
      </c>
      <c r="H51" s="28">
        <f t="shared" si="4"/>
        <v>232238</v>
      </c>
      <c r="I51" s="27">
        <f t="shared" si="4"/>
        <v>237501</v>
      </c>
      <c r="J51" s="29">
        <f t="shared" si="4"/>
        <v>239580</v>
      </c>
      <c r="K51" s="27">
        <f t="shared" si="4"/>
        <v>223445</v>
      </c>
      <c r="L51" s="27">
        <f t="shared" si="4"/>
        <v>230929</v>
      </c>
      <c r="M51" s="27">
        <f t="shared" si="4"/>
        <v>243104.6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74384</v>
      </c>
      <c r="F52" s="36">
        <f t="shared" ref="F52:M52" si="5">F53+F56</f>
        <v>10000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9">
        <f>SUM(E57:E58)</f>
        <v>74384</v>
      </c>
      <c r="F56" s="59">
        <f t="shared" ref="F56:M56" si="7">SUM(F57:F58)</f>
        <v>10000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74384</v>
      </c>
      <c r="F57" s="36">
        <v>10000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20000</v>
      </c>
      <c r="G59" s="59">
        <f t="shared" si="8"/>
        <v>25000</v>
      </c>
      <c r="H59" s="60">
        <f t="shared" si="8"/>
        <v>20000</v>
      </c>
      <c r="I59" s="59">
        <f t="shared" si="8"/>
        <v>25000</v>
      </c>
      <c r="J59" s="61">
        <f t="shared" si="8"/>
        <v>25000</v>
      </c>
      <c r="K59" s="59">
        <f t="shared" si="8"/>
        <v>5000</v>
      </c>
      <c r="L59" s="59">
        <f t="shared" si="8"/>
        <v>5000</v>
      </c>
      <c r="M59" s="59">
        <f t="shared" si="8"/>
        <v>5265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20000</v>
      </c>
      <c r="G61" s="51">
        <v>25000</v>
      </c>
      <c r="H61" s="52">
        <v>20000</v>
      </c>
      <c r="I61" s="51">
        <v>25000</v>
      </c>
      <c r="J61" s="53">
        <v>25000</v>
      </c>
      <c r="K61" s="51">
        <v>5000</v>
      </c>
      <c r="L61" s="51">
        <v>5000</v>
      </c>
      <c r="M61" s="51">
        <v>5265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199947</v>
      </c>
      <c r="F64" s="51">
        <f t="shared" ref="F64:M64" si="9">F65+F68</f>
        <v>183669</v>
      </c>
      <c r="G64" s="51">
        <f t="shared" si="9"/>
        <v>209186</v>
      </c>
      <c r="H64" s="52">
        <f t="shared" si="9"/>
        <v>204382</v>
      </c>
      <c r="I64" s="51">
        <f t="shared" si="9"/>
        <v>209382</v>
      </c>
      <c r="J64" s="53">
        <f t="shared" si="9"/>
        <v>210382</v>
      </c>
      <c r="K64" s="51">
        <f t="shared" si="9"/>
        <v>216060</v>
      </c>
      <c r="L64" s="51">
        <f t="shared" si="9"/>
        <v>225929</v>
      </c>
      <c r="M64" s="51">
        <f t="shared" si="9"/>
        <v>237839.6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198447</v>
      </c>
      <c r="F65" s="59">
        <f t="shared" ref="F65:M65" si="10">SUM(F66:F67)</f>
        <v>183569</v>
      </c>
      <c r="G65" s="59">
        <f t="shared" si="10"/>
        <v>209186</v>
      </c>
      <c r="H65" s="60">
        <f t="shared" si="10"/>
        <v>203382</v>
      </c>
      <c r="I65" s="59">
        <f t="shared" si="10"/>
        <v>209382</v>
      </c>
      <c r="J65" s="61">
        <f t="shared" si="10"/>
        <v>209382</v>
      </c>
      <c r="K65" s="59">
        <f t="shared" si="10"/>
        <v>215900</v>
      </c>
      <c r="L65" s="59">
        <f t="shared" si="10"/>
        <v>225729</v>
      </c>
      <c r="M65" s="59">
        <f t="shared" si="10"/>
        <v>237576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187077</v>
      </c>
      <c r="F66" s="36">
        <v>185311</v>
      </c>
      <c r="G66" s="36">
        <v>209186</v>
      </c>
      <c r="H66" s="37">
        <v>203382</v>
      </c>
      <c r="I66" s="36">
        <v>209382</v>
      </c>
      <c r="J66" s="38">
        <v>209382</v>
      </c>
      <c r="K66" s="36">
        <v>215900</v>
      </c>
      <c r="L66" s="36">
        <v>225729</v>
      </c>
      <c r="M66" s="38">
        <v>237576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11370</v>
      </c>
      <c r="F67" s="51">
        <v>-1742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1500</v>
      </c>
      <c r="F68" s="44">
        <f t="shared" ref="F68:M68" si="11">SUM(F69:F70)</f>
        <v>100</v>
      </c>
      <c r="G68" s="44">
        <f t="shared" si="11"/>
        <v>0</v>
      </c>
      <c r="H68" s="45">
        <f t="shared" si="11"/>
        <v>1000</v>
      </c>
      <c r="I68" s="44">
        <f t="shared" si="11"/>
        <v>0</v>
      </c>
      <c r="J68" s="46">
        <f t="shared" si="11"/>
        <v>1000</v>
      </c>
      <c r="K68" s="44">
        <f t="shared" si="11"/>
        <v>160</v>
      </c>
      <c r="L68" s="44">
        <f t="shared" si="11"/>
        <v>200</v>
      </c>
      <c r="M68" s="44">
        <f t="shared" si="11"/>
        <v>263.59999999999991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100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1500</v>
      </c>
      <c r="F70" s="51">
        <v>0</v>
      </c>
      <c r="G70" s="51">
        <v>0</v>
      </c>
      <c r="H70" s="52">
        <v>1000</v>
      </c>
      <c r="I70" s="51">
        <v>0</v>
      </c>
      <c r="J70" s="53">
        <v>1000</v>
      </c>
      <c r="K70" s="51">
        <v>160</v>
      </c>
      <c r="L70" s="51">
        <v>200</v>
      </c>
      <c r="M70" s="53">
        <v>263.59999999999991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6278</v>
      </c>
      <c r="F72" s="44">
        <v>0</v>
      </c>
      <c r="G72" s="44">
        <v>0</v>
      </c>
      <c r="H72" s="45">
        <v>5000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14546</v>
      </c>
      <c r="F73" s="44">
        <f t="shared" ref="F73:M73" si="12">SUM(F74:F75)</f>
        <v>10571</v>
      </c>
      <c r="G73" s="44">
        <f t="shared" si="12"/>
        <v>6039</v>
      </c>
      <c r="H73" s="45">
        <f t="shared" si="12"/>
        <v>2856</v>
      </c>
      <c r="I73" s="44">
        <f t="shared" si="12"/>
        <v>3119</v>
      </c>
      <c r="J73" s="46">
        <f t="shared" si="12"/>
        <v>4198</v>
      </c>
      <c r="K73" s="44">
        <f t="shared" si="12"/>
        <v>2385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2267</v>
      </c>
      <c r="G74" s="36">
        <v>5324</v>
      </c>
      <c r="H74" s="37">
        <v>1843</v>
      </c>
      <c r="I74" s="36">
        <v>1943</v>
      </c>
      <c r="J74" s="38">
        <v>2873</v>
      </c>
      <c r="K74" s="36">
        <v>1990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14546</v>
      </c>
      <c r="F75" s="51">
        <v>8304</v>
      </c>
      <c r="G75" s="51">
        <v>715</v>
      </c>
      <c r="H75" s="52">
        <v>1013</v>
      </c>
      <c r="I75" s="51">
        <v>1176</v>
      </c>
      <c r="J75" s="53">
        <v>1325</v>
      </c>
      <c r="K75" s="51">
        <v>395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492204</v>
      </c>
      <c r="F77" s="27">
        <f t="shared" ref="F77:M77" si="13">F78+F81+F84+F85+F86+F87+F88</f>
        <v>499475</v>
      </c>
      <c r="G77" s="27">
        <f t="shared" si="13"/>
        <v>774362</v>
      </c>
      <c r="H77" s="28">
        <f t="shared" si="13"/>
        <v>1054677</v>
      </c>
      <c r="I77" s="27">
        <f t="shared" si="13"/>
        <v>1250593</v>
      </c>
      <c r="J77" s="29">
        <f t="shared" si="13"/>
        <v>866210</v>
      </c>
      <c r="K77" s="27">
        <f t="shared" si="13"/>
        <v>192022</v>
      </c>
      <c r="L77" s="27">
        <f t="shared" si="13"/>
        <v>134983</v>
      </c>
      <c r="M77" s="27">
        <f t="shared" si="13"/>
        <v>136280.899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489075</v>
      </c>
      <c r="F78" s="59">
        <f t="shared" ref="F78:M78" si="14">SUM(F79:F80)</f>
        <v>496280</v>
      </c>
      <c r="G78" s="59">
        <f t="shared" si="14"/>
        <v>767385</v>
      </c>
      <c r="H78" s="60">
        <f t="shared" si="14"/>
        <v>1044830</v>
      </c>
      <c r="I78" s="59">
        <f t="shared" si="14"/>
        <v>1236115</v>
      </c>
      <c r="J78" s="61">
        <f t="shared" si="14"/>
        <v>851672</v>
      </c>
      <c r="K78" s="59">
        <f t="shared" si="14"/>
        <v>186821</v>
      </c>
      <c r="L78" s="59">
        <f t="shared" si="14"/>
        <v>129400</v>
      </c>
      <c r="M78" s="59">
        <f t="shared" si="14"/>
        <v>130402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489075</v>
      </c>
      <c r="F80" s="51">
        <v>496280</v>
      </c>
      <c r="G80" s="51">
        <v>767385</v>
      </c>
      <c r="H80" s="52">
        <v>1044830</v>
      </c>
      <c r="I80" s="51">
        <v>1236115</v>
      </c>
      <c r="J80" s="53">
        <v>851672</v>
      </c>
      <c r="K80" s="51">
        <v>186821</v>
      </c>
      <c r="L80" s="51">
        <v>129400</v>
      </c>
      <c r="M80" s="51">
        <v>130402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2917</v>
      </c>
      <c r="F81" s="44">
        <f t="shared" ref="F81:M81" si="15">SUM(F82:F83)</f>
        <v>2546</v>
      </c>
      <c r="G81" s="44">
        <f t="shared" si="15"/>
        <v>5818</v>
      </c>
      <c r="H81" s="45">
        <f t="shared" si="15"/>
        <v>9147</v>
      </c>
      <c r="I81" s="44">
        <f t="shared" si="15"/>
        <v>12778</v>
      </c>
      <c r="J81" s="46">
        <f t="shared" si="15"/>
        <v>12839</v>
      </c>
      <c r="K81" s="44">
        <f t="shared" si="15"/>
        <v>4501</v>
      </c>
      <c r="L81" s="44">
        <f t="shared" si="15"/>
        <v>4883</v>
      </c>
      <c r="M81" s="44">
        <f t="shared" si="15"/>
        <v>5141.7989999999991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7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2917</v>
      </c>
      <c r="F83" s="51">
        <v>2539</v>
      </c>
      <c r="G83" s="51">
        <v>5818</v>
      </c>
      <c r="H83" s="52">
        <v>9147</v>
      </c>
      <c r="I83" s="51">
        <v>12778</v>
      </c>
      <c r="J83" s="53">
        <v>12839</v>
      </c>
      <c r="K83" s="51">
        <v>4501</v>
      </c>
      <c r="L83" s="51">
        <v>4883</v>
      </c>
      <c r="M83" s="51">
        <v>5141.7989999999991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212</v>
      </c>
      <c r="F87" s="44">
        <v>649</v>
      </c>
      <c r="G87" s="44">
        <v>1131</v>
      </c>
      <c r="H87" s="45">
        <v>700</v>
      </c>
      <c r="I87" s="44">
        <v>1700</v>
      </c>
      <c r="J87" s="46">
        <v>1699</v>
      </c>
      <c r="K87" s="44">
        <v>700</v>
      </c>
      <c r="L87" s="44">
        <v>700</v>
      </c>
      <c r="M87" s="44">
        <v>737.09999999999991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28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531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1618129</v>
      </c>
      <c r="F92" s="103">
        <f t="shared" ref="F92:M92" si="16">F4+F51+F77+F90</f>
        <v>1716893</v>
      </c>
      <c r="G92" s="103">
        <f t="shared" si="16"/>
        <v>1927682</v>
      </c>
      <c r="H92" s="104">
        <f t="shared" si="16"/>
        <v>2260413</v>
      </c>
      <c r="I92" s="103">
        <f t="shared" si="16"/>
        <v>2503732</v>
      </c>
      <c r="J92" s="105">
        <f t="shared" si="16"/>
        <v>2062068</v>
      </c>
      <c r="K92" s="103">
        <f t="shared" si="16"/>
        <v>2195242</v>
      </c>
      <c r="L92" s="103">
        <f t="shared" si="16"/>
        <v>2570615</v>
      </c>
      <c r="M92" s="103">
        <f t="shared" si="16"/>
        <v>2679370.6800000002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5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5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5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5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5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5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5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5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5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5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5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98755</v>
      </c>
      <c r="F4" s="27">
        <f t="shared" ref="F4:M4" si="0">F5+F8+F47</f>
        <v>137760</v>
      </c>
      <c r="G4" s="27">
        <f t="shared" si="0"/>
        <v>154644</v>
      </c>
      <c r="H4" s="28">
        <f t="shared" si="0"/>
        <v>197234</v>
      </c>
      <c r="I4" s="27">
        <f t="shared" si="0"/>
        <v>187163</v>
      </c>
      <c r="J4" s="29">
        <f t="shared" si="0"/>
        <v>186016</v>
      </c>
      <c r="K4" s="27">
        <f t="shared" si="0"/>
        <v>193135</v>
      </c>
      <c r="L4" s="27">
        <f t="shared" si="0"/>
        <v>190202</v>
      </c>
      <c r="M4" s="27">
        <f t="shared" si="0"/>
        <v>198026.11599999998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47601</v>
      </c>
      <c r="F5" s="59">
        <f t="shared" ref="F5:M5" si="1">SUM(F6:F7)</f>
        <v>72363</v>
      </c>
      <c r="G5" s="59">
        <f t="shared" si="1"/>
        <v>84132</v>
      </c>
      <c r="H5" s="60">
        <f t="shared" si="1"/>
        <v>95365</v>
      </c>
      <c r="I5" s="59">
        <f t="shared" si="1"/>
        <v>95862</v>
      </c>
      <c r="J5" s="61">
        <f t="shared" si="1"/>
        <v>95755</v>
      </c>
      <c r="K5" s="59">
        <f t="shared" si="1"/>
        <v>100126</v>
      </c>
      <c r="L5" s="59">
        <f t="shared" si="1"/>
        <v>108112</v>
      </c>
      <c r="M5" s="59">
        <f t="shared" si="1"/>
        <v>113841.936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39299</v>
      </c>
      <c r="F6" s="36">
        <v>67437</v>
      </c>
      <c r="G6" s="36">
        <v>64884</v>
      </c>
      <c r="H6" s="37">
        <v>79609</v>
      </c>
      <c r="I6" s="36">
        <v>80106</v>
      </c>
      <c r="J6" s="38">
        <v>79999</v>
      </c>
      <c r="K6" s="36">
        <v>84182</v>
      </c>
      <c r="L6" s="36">
        <v>91468</v>
      </c>
      <c r="M6" s="36">
        <v>96315.804000000004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8302</v>
      </c>
      <c r="F7" s="51">
        <v>4926</v>
      </c>
      <c r="G7" s="51">
        <v>19248</v>
      </c>
      <c r="H7" s="52">
        <v>15756</v>
      </c>
      <c r="I7" s="51">
        <v>15756</v>
      </c>
      <c r="J7" s="53">
        <v>15756</v>
      </c>
      <c r="K7" s="51">
        <v>15944</v>
      </c>
      <c r="L7" s="51">
        <v>16644</v>
      </c>
      <c r="M7" s="51">
        <v>17526.131999999998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51154</v>
      </c>
      <c r="F8" s="59">
        <f t="shared" ref="F8:M8" si="2">SUM(F9:F46)</f>
        <v>65397</v>
      </c>
      <c r="G8" s="59">
        <f t="shared" si="2"/>
        <v>70512</v>
      </c>
      <c r="H8" s="60">
        <f t="shared" si="2"/>
        <v>101869</v>
      </c>
      <c r="I8" s="59">
        <f t="shared" si="2"/>
        <v>91301</v>
      </c>
      <c r="J8" s="61">
        <f t="shared" si="2"/>
        <v>90210</v>
      </c>
      <c r="K8" s="59">
        <f t="shared" si="2"/>
        <v>93009</v>
      </c>
      <c r="L8" s="59">
        <f t="shared" si="2"/>
        <v>82090</v>
      </c>
      <c r="M8" s="59">
        <f t="shared" si="2"/>
        <v>84184.18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3291</v>
      </c>
      <c r="F9" s="36">
        <v>7364</v>
      </c>
      <c r="G9" s="36">
        <v>8017</v>
      </c>
      <c r="H9" s="37">
        <v>2791</v>
      </c>
      <c r="I9" s="36">
        <v>2830</v>
      </c>
      <c r="J9" s="38">
        <v>7808</v>
      </c>
      <c r="K9" s="36">
        <v>7890</v>
      </c>
      <c r="L9" s="36">
        <v>6426</v>
      </c>
      <c r="M9" s="36">
        <v>6766.5779999999986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2129</v>
      </c>
      <c r="F10" s="44">
        <v>1235</v>
      </c>
      <c r="G10" s="44">
        <v>2350</v>
      </c>
      <c r="H10" s="45">
        <v>6506</v>
      </c>
      <c r="I10" s="44">
        <v>4186</v>
      </c>
      <c r="J10" s="46">
        <v>1506</v>
      </c>
      <c r="K10" s="44">
        <v>1162</v>
      </c>
      <c r="L10" s="44">
        <v>1314</v>
      </c>
      <c r="M10" s="44">
        <v>1383.6419999999998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460</v>
      </c>
      <c r="F11" s="44">
        <v>425</v>
      </c>
      <c r="G11" s="44">
        <v>292</v>
      </c>
      <c r="H11" s="45">
        <v>780</v>
      </c>
      <c r="I11" s="44">
        <v>898</v>
      </c>
      <c r="J11" s="46">
        <v>4030</v>
      </c>
      <c r="K11" s="44">
        <v>1437</v>
      </c>
      <c r="L11" s="44">
        <v>1344</v>
      </c>
      <c r="M11" s="44">
        <v>1363.2319999999997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7530</v>
      </c>
      <c r="F12" s="44">
        <v>6402</v>
      </c>
      <c r="G12" s="44">
        <v>5045</v>
      </c>
      <c r="H12" s="45">
        <v>6762</v>
      </c>
      <c r="I12" s="44">
        <v>6503</v>
      </c>
      <c r="J12" s="46">
        <v>6236</v>
      </c>
      <c r="K12" s="44">
        <v>7930</v>
      </c>
      <c r="L12" s="44">
        <v>8050</v>
      </c>
      <c r="M12" s="44">
        <v>8476.65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488</v>
      </c>
      <c r="F13" s="44">
        <v>175</v>
      </c>
      <c r="G13" s="44">
        <v>200</v>
      </c>
      <c r="H13" s="45">
        <v>1798</v>
      </c>
      <c r="I13" s="44">
        <v>1496</v>
      </c>
      <c r="J13" s="46">
        <v>54</v>
      </c>
      <c r="K13" s="44">
        <v>1487</v>
      </c>
      <c r="L13" s="44">
        <v>1200</v>
      </c>
      <c r="M13" s="44">
        <v>1263.5999999999999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1104</v>
      </c>
      <c r="F14" s="44">
        <v>796</v>
      </c>
      <c r="G14" s="44">
        <v>584</v>
      </c>
      <c r="H14" s="45">
        <v>713</v>
      </c>
      <c r="I14" s="44">
        <v>766</v>
      </c>
      <c r="J14" s="46">
        <v>809</v>
      </c>
      <c r="K14" s="44">
        <v>766</v>
      </c>
      <c r="L14" s="44">
        <v>676</v>
      </c>
      <c r="M14" s="44">
        <v>711.82799999999997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2981</v>
      </c>
      <c r="F15" s="44">
        <v>2894</v>
      </c>
      <c r="G15" s="44">
        <v>2263</v>
      </c>
      <c r="H15" s="45">
        <v>11524</v>
      </c>
      <c r="I15" s="44">
        <v>8184</v>
      </c>
      <c r="J15" s="46">
        <v>8589</v>
      </c>
      <c r="K15" s="44">
        <v>14591</v>
      </c>
      <c r="L15" s="44">
        <v>10387</v>
      </c>
      <c r="M15" s="44">
        <v>10937.510999999999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2738</v>
      </c>
      <c r="F16" s="44">
        <v>6706</v>
      </c>
      <c r="G16" s="44">
        <v>6833</v>
      </c>
      <c r="H16" s="45">
        <v>18865</v>
      </c>
      <c r="I16" s="44">
        <v>9527</v>
      </c>
      <c r="J16" s="46">
        <v>4484</v>
      </c>
      <c r="K16" s="44">
        <v>9353</v>
      </c>
      <c r="L16" s="44">
        <v>10498</v>
      </c>
      <c r="M16" s="44">
        <v>11054.393999999998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7938</v>
      </c>
      <c r="F17" s="44">
        <v>-2435</v>
      </c>
      <c r="G17" s="44">
        <v>6761</v>
      </c>
      <c r="H17" s="45">
        <v>1398</v>
      </c>
      <c r="I17" s="44">
        <v>1904</v>
      </c>
      <c r="J17" s="46">
        <v>1998</v>
      </c>
      <c r="K17" s="44">
        <v>1548</v>
      </c>
      <c r="L17" s="44">
        <v>1900</v>
      </c>
      <c r="M17" s="44">
        <v>2000.6999999999998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723</v>
      </c>
      <c r="F21" s="44">
        <v>3212</v>
      </c>
      <c r="G21" s="44">
        <v>1722</v>
      </c>
      <c r="H21" s="45">
        <v>1713</v>
      </c>
      <c r="I21" s="44">
        <v>1572</v>
      </c>
      <c r="J21" s="46">
        <v>1605</v>
      </c>
      <c r="K21" s="44">
        <v>2007</v>
      </c>
      <c r="L21" s="44">
        <v>2000</v>
      </c>
      <c r="M21" s="44">
        <v>2104.41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2216</v>
      </c>
      <c r="F22" s="44">
        <v>1159</v>
      </c>
      <c r="G22" s="44">
        <v>798</v>
      </c>
      <c r="H22" s="45">
        <v>421</v>
      </c>
      <c r="I22" s="44">
        <v>324</v>
      </c>
      <c r="J22" s="46">
        <v>200</v>
      </c>
      <c r="K22" s="44">
        <v>443</v>
      </c>
      <c r="L22" s="44">
        <v>340</v>
      </c>
      <c r="M22" s="44">
        <v>358.02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2586</v>
      </c>
      <c r="F23" s="44">
        <v>16960</v>
      </c>
      <c r="G23" s="44">
        <v>25848</v>
      </c>
      <c r="H23" s="45">
        <v>33049</v>
      </c>
      <c r="I23" s="44">
        <v>33699</v>
      </c>
      <c r="J23" s="46">
        <v>30602</v>
      </c>
      <c r="K23" s="44">
        <v>24757</v>
      </c>
      <c r="L23" s="44">
        <v>17925</v>
      </c>
      <c r="M23" s="44">
        <v>16672.024999999998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40</v>
      </c>
      <c r="F24" s="44">
        <v>31</v>
      </c>
      <c r="G24" s="44">
        <v>0</v>
      </c>
      <c r="H24" s="45">
        <v>264</v>
      </c>
      <c r="I24" s="44">
        <v>244</v>
      </c>
      <c r="J24" s="46">
        <v>7</v>
      </c>
      <c r="K24" s="44">
        <v>95</v>
      </c>
      <c r="L24" s="44">
        <v>117</v>
      </c>
      <c r="M24" s="44">
        <v>123.20099999999999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170</v>
      </c>
      <c r="F25" s="44">
        <v>0</v>
      </c>
      <c r="G25" s="44">
        <v>0</v>
      </c>
      <c r="H25" s="45">
        <v>357</v>
      </c>
      <c r="I25" s="44">
        <v>349</v>
      </c>
      <c r="J25" s="46">
        <v>12406</v>
      </c>
      <c r="K25" s="44">
        <v>1137</v>
      </c>
      <c r="L25" s="44">
        <v>1000</v>
      </c>
      <c r="M25" s="44">
        <v>1053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37</v>
      </c>
      <c r="F29" s="44">
        <v>78</v>
      </c>
      <c r="G29" s="44">
        <v>57</v>
      </c>
      <c r="H29" s="45">
        <v>51</v>
      </c>
      <c r="I29" s="44">
        <v>51</v>
      </c>
      <c r="J29" s="46">
        <v>0</v>
      </c>
      <c r="K29" s="44">
        <v>0</v>
      </c>
      <c r="L29" s="44">
        <v>72</v>
      </c>
      <c r="M29" s="44">
        <v>75.816000000000003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30</v>
      </c>
      <c r="I31" s="44">
        <v>30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4</v>
      </c>
      <c r="F32" s="44">
        <v>20</v>
      </c>
      <c r="G32" s="44">
        <v>122</v>
      </c>
      <c r="H32" s="45">
        <v>1</v>
      </c>
      <c r="I32" s="44">
        <v>1</v>
      </c>
      <c r="J32" s="46">
        <v>27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1</v>
      </c>
      <c r="H33" s="45">
        <v>0</v>
      </c>
      <c r="I33" s="44">
        <v>16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8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215</v>
      </c>
      <c r="F37" s="44">
        <v>145</v>
      </c>
      <c r="G37" s="44">
        <v>149</v>
      </c>
      <c r="H37" s="45">
        <v>369</v>
      </c>
      <c r="I37" s="44">
        <v>650</v>
      </c>
      <c r="J37" s="46">
        <v>520</v>
      </c>
      <c r="K37" s="44">
        <v>534</v>
      </c>
      <c r="L37" s="44">
        <v>575</v>
      </c>
      <c r="M37" s="44">
        <v>605.47499999999991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1367</v>
      </c>
      <c r="F38" s="44">
        <v>1187</v>
      </c>
      <c r="G38" s="44">
        <v>1460</v>
      </c>
      <c r="H38" s="45">
        <v>1989</v>
      </c>
      <c r="I38" s="44">
        <v>4083</v>
      </c>
      <c r="J38" s="46">
        <v>2315</v>
      </c>
      <c r="K38" s="44">
        <v>3215</v>
      </c>
      <c r="L38" s="44">
        <v>3732</v>
      </c>
      <c r="M38" s="44">
        <v>3929.7959999999989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1479</v>
      </c>
      <c r="F39" s="44">
        <v>36</v>
      </c>
      <c r="G39" s="44">
        <v>2603</v>
      </c>
      <c r="H39" s="45">
        <v>681</v>
      </c>
      <c r="I39" s="44">
        <v>781</v>
      </c>
      <c r="J39" s="46">
        <v>-1322</v>
      </c>
      <c r="K39" s="44">
        <v>2770</v>
      </c>
      <c r="L39" s="44">
        <v>760</v>
      </c>
      <c r="M39" s="44">
        <v>800.27999999999986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446</v>
      </c>
      <c r="G40" s="44">
        <v>0</v>
      </c>
      <c r="H40" s="45">
        <v>238</v>
      </c>
      <c r="I40" s="44">
        <v>69</v>
      </c>
      <c r="J40" s="46">
        <v>30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577</v>
      </c>
      <c r="F41" s="44">
        <v>239</v>
      </c>
      <c r="G41" s="44">
        <v>71</v>
      </c>
      <c r="H41" s="45">
        <v>500</v>
      </c>
      <c r="I41" s="44">
        <v>698</v>
      </c>
      <c r="J41" s="46">
        <v>278</v>
      </c>
      <c r="K41" s="44">
        <v>536</v>
      </c>
      <c r="L41" s="44">
        <v>550</v>
      </c>
      <c r="M41" s="44">
        <v>579.15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203</v>
      </c>
      <c r="F42" s="44">
        <v>17298</v>
      </c>
      <c r="G42" s="44">
        <v>3370</v>
      </c>
      <c r="H42" s="45">
        <v>5979</v>
      </c>
      <c r="I42" s="44">
        <v>7763</v>
      </c>
      <c r="J42" s="46">
        <v>4959</v>
      </c>
      <c r="K42" s="44">
        <v>6424</v>
      </c>
      <c r="L42" s="44">
        <v>7234</v>
      </c>
      <c r="M42" s="44">
        <v>7617.4019999999991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12569</v>
      </c>
      <c r="F43" s="44">
        <v>809</v>
      </c>
      <c r="G43" s="44">
        <v>1595</v>
      </c>
      <c r="H43" s="45">
        <v>4693</v>
      </c>
      <c r="I43" s="44">
        <v>3094</v>
      </c>
      <c r="J43" s="46">
        <v>1865</v>
      </c>
      <c r="K43" s="44">
        <v>3519</v>
      </c>
      <c r="L43" s="44">
        <v>5300</v>
      </c>
      <c r="M43" s="44">
        <v>5580.9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295</v>
      </c>
      <c r="F44" s="44">
        <v>5</v>
      </c>
      <c r="G44" s="44">
        <v>301</v>
      </c>
      <c r="H44" s="45">
        <v>304</v>
      </c>
      <c r="I44" s="44">
        <v>560</v>
      </c>
      <c r="J44" s="46">
        <v>127</v>
      </c>
      <c r="K44" s="44">
        <v>1161</v>
      </c>
      <c r="L44" s="44">
        <v>476</v>
      </c>
      <c r="M44" s="44">
        <v>501.22799999999995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</v>
      </c>
      <c r="F45" s="44">
        <v>210</v>
      </c>
      <c r="G45" s="44">
        <v>38</v>
      </c>
      <c r="H45" s="45">
        <v>93</v>
      </c>
      <c r="I45" s="44">
        <v>913</v>
      </c>
      <c r="J45" s="46">
        <v>860</v>
      </c>
      <c r="K45" s="44">
        <v>127</v>
      </c>
      <c r="L45" s="44">
        <v>134</v>
      </c>
      <c r="M45" s="44">
        <v>141.10199999999998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9</v>
      </c>
      <c r="F46" s="51">
        <v>0</v>
      </c>
      <c r="G46" s="51">
        <v>32</v>
      </c>
      <c r="H46" s="52">
        <v>0</v>
      </c>
      <c r="I46" s="51">
        <v>102</v>
      </c>
      <c r="J46" s="53">
        <v>217</v>
      </c>
      <c r="K46" s="51">
        <v>120</v>
      </c>
      <c r="L46" s="51">
        <v>80</v>
      </c>
      <c r="M46" s="51">
        <v>84.24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51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51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523</v>
      </c>
      <c r="F51" s="27">
        <f t="shared" ref="F51:M51" si="4">F52+F59+F62+F63+F64+F72+F73</f>
        <v>-1625</v>
      </c>
      <c r="G51" s="27">
        <f t="shared" si="4"/>
        <v>354</v>
      </c>
      <c r="H51" s="28">
        <f t="shared" si="4"/>
        <v>0</v>
      </c>
      <c r="I51" s="27">
        <f t="shared" si="4"/>
        <v>0</v>
      </c>
      <c r="J51" s="29">
        <f t="shared" si="4"/>
        <v>127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-1742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-1742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-1742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523</v>
      </c>
      <c r="F73" s="44">
        <f t="shared" ref="F73:M73" si="12">SUM(F74:F75)</f>
        <v>117</v>
      </c>
      <c r="G73" s="44">
        <f t="shared" si="12"/>
        <v>354</v>
      </c>
      <c r="H73" s="45">
        <f t="shared" si="12"/>
        <v>0</v>
      </c>
      <c r="I73" s="44">
        <f t="shared" si="12"/>
        <v>0</v>
      </c>
      <c r="J73" s="46">
        <f t="shared" si="12"/>
        <v>127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523</v>
      </c>
      <c r="F75" s="51">
        <v>117</v>
      </c>
      <c r="G75" s="51">
        <v>354</v>
      </c>
      <c r="H75" s="52">
        <v>0</v>
      </c>
      <c r="I75" s="51">
        <v>0</v>
      </c>
      <c r="J75" s="53">
        <v>127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2121</v>
      </c>
      <c r="F77" s="27">
        <f t="shared" ref="F77:M77" si="13">F78+F81+F84+F85+F86+F87+F88</f>
        <v>1567</v>
      </c>
      <c r="G77" s="27">
        <f t="shared" si="13"/>
        <v>3062</v>
      </c>
      <c r="H77" s="28">
        <f t="shared" si="13"/>
        <v>8028</v>
      </c>
      <c r="I77" s="27">
        <f t="shared" si="13"/>
        <v>10470</v>
      </c>
      <c r="J77" s="29">
        <f t="shared" si="13"/>
        <v>10490</v>
      </c>
      <c r="K77" s="27">
        <f t="shared" si="13"/>
        <v>3280</v>
      </c>
      <c r="L77" s="27">
        <f t="shared" si="13"/>
        <v>3754</v>
      </c>
      <c r="M77" s="27">
        <f t="shared" si="13"/>
        <v>3952.9619999999995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397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397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1724</v>
      </c>
      <c r="F81" s="44">
        <f t="shared" ref="F81:M81" si="15">SUM(F82:F83)</f>
        <v>1567</v>
      </c>
      <c r="G81" s="44">
        <f t="shared" si="15"/>
        <v>3062</v>
      </c>
      <c r="H81" s="45">
        <f t="shared" si="15"/>
        <v>8028</v>
      </c>
      <c r="I81" s="44">
        <f t="shared" si="15"/>
        <v>10470</v>
      </c>
      <c r="J81" s="46">
        <f t="shared" si="15"/>
        <v>10490</v>
      </c>
      <c r="K81" s="44">
        <f t="shared" si="15"/>
        <v>3280</v>
      </c>
      <c r="L81" s="44">
        <f t="shared" si="15"/>
        <v>3754</v>
      </c>
      <c r="M81" s="44">
        <f t="shared" si="15"/>
        <v>3952.9619999999995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1724</v>
      </c>
      <c r="F83" s="51">
        <v>1567</v>
      </c>
      <c r="G83" s="51">
        <v>3062</v>
      </c>
      <c r="H83" s="52">
        <v>8028</v>
      </c>
      <c r="I83" s="51">
        <v>10470</v>
      </c>
      <c r="J83" s="53">
        <v>10490</v>
      </c>
      <c r="K83" s="51">
        <v>3280</v>
      </c>
      <c r="L83" s="51">
        <v>3754</v>
      </c>
      <c r="M83" s="51">
        <v>3952.9619999999995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5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101399</v>
      </c>
      <c r="F92" s="103">
        <f t="shared" ref="F92:M92" si="16">F4+F51+F77+F90</f>
        <v>137707</v>
      </c>
      <c r="G92" s="103">
        <f t="shared" si="16"/>
        <v>158060</v>
      </c>
      <c r="H92" s="104">
        <f t="shared" si="16"/>
        <v>205262</v>
      </c>
      <c r="I92" s="103">
        <f t="shared" si="16"/>
        <v>197633</v>
      </c>
      <c r="J92" s="105">
        <f t="shared" si="16"/>
        <v>196633</v>
      </c>
      <c r="K92" s="103">
        <f t="shared" si="16"/>
        <v>196415</v>
      </c>
      <c r="L92" s="103">
        <f t="shared" si="16"/>
        <v>193956</v>
      </c>
      <c r="M92" s="103">
        <f t="shared" si="16"/>
        <v>201979.07799999998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5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5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5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5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6441</v>
      </c>
      <c r="F4" s="27">
        <f t="shared" ref="F4:M4" si="0">F5+F8+F47</f>
        <v>6493</v>
      </c>
      <c r="G4" s="27">
        <f t="shared" si="0"/>
        <v>8116</v>
      </c>
      <c r="H4" s="28">
        <f t="shared" si="0"/>
        <v>7704</v>
      </c>
      <c r="I4" s="27">
        <f t="shared" si="0"/>
        <v>7704</v>
      </c>
      <c r="J4" s="29">
        <f t="shared" si="0"/>
        <v>7704</v>
      </c>
      <c r="K4" s="27">
        <f t="shared" si="0"/>
        <v>9104</v>
      </c>
      <c r="L4" s="27">
        <f t="shared" si="0"/>
        <v>9156</v>
      </c>
      <c r="M4" s="27">
        <f t="shared" si="0"/>
        <v>9641.268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5799</v>
      </c>
      <c r="F5" s="59">
        <f t="shared" ref="F5:M5" si="1">SUM(F6:F7)</f>
        <v>6014</v>
      </c>
      <c r="G5" s="59">
        <f t="shared" si="1"/>
        <v>5743</v>
      </c>
      <c r="H5" s="60">
        <f t="shared" si="1"/>
        <v>6773</v>
      </c>
      <c r="I5" s="59">
        <f t="shared" si="1"/>
        <v>6773</v>
      </c>
      <c r="J5" s="61">
        <f t="shared" si="1"/>
        <v>6773</v>
      </c>
      <c r="K5" s="59">
        <f t="shared" si="1"/>
        <v>7274</v>
      </c>
      <c r="L5" s="59">
        <f t="shared" si="1"/>
        <v>7718</v>
      </c>
      <c r="M5" s="59">
        <f t="shared" si="1"/>
        <v>8127.0540000000001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5135</v>
      </c>
      <c r="F6" s="36">
        <v>5161</v>
      </c>
      <c r="G6" s="36">
        <v>5099</v>
      </c>
      <c r="H6" s="37">
        <v>5202</v>
      </c>
      <c r="I6" s="36">
        <v>5202</v>
      </c>
      <c r="J6" s="38">
        <v>5202</v>
      </c>
      <c r="K6" s="36">
        <v>5585</v>
      </c>
      <c r="L6" s="36">
        <v>5950</v>
      </c>
      <c r="M6" s="36">
        <v>6265.35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664</v>
      </c>
      <c r="F7" s="51">
        <v>853</v>
      </c>
      <c r="G7" s="51">
        <v>644</v>
      </c>
      <c r="H7" s="52">
        <v>1571</v>
      </c>
      <c r="I7" s="51">
        <v>1571</v>
      </c>
      <c r="J7" s="53">
        <v>1571</v>
      </c>
      <c r="K7" s="51">
        <v>1689</v>
      </c>
      <c r="L7" s="51">
        <v>1768</v>
      </c>
      <c r="M7" s="51">
        <v>1861.7039999999997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642</v>
      </c>
      <c r="F8" s="59">
        <f t="shared" ref="F8:M8" si="2">SUM(F9:F46)</f>
        <v>479</v>
      </c>
      <c r="G8" s="59">
        <f t="shared" si="2"/>
        <v>2373</v>
      </c>
      <c r="H8" s="60">
        <f t="shared" si="2"/>
        <v>931</v>
      </c>
      <c r="I8" s="59">
        <f t="shared" si="2"/>
        <v>931</v>
      </c>
      <c r="J8" s="61">
        <f t="shared" si="2"/>
        <v>931</v>
      </c>
      <c r="K8" s="59">
        <f t="shared" si="2"/>
        <v>1830</v>
      </c>
      <c r="L8" s="59">
        <f t="shared" si="2"/>
        <v>1438</v>
      </c>
      <c r="M8" s="59">
        <f t="shared" si="2"/>
        <v>1514.2139999999999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</v>
      </c>
      <c r="F10" s="44">
        <v>0</v>
      </c>
      <c r="G10" s="44">
        <v>0</v>
      </c>
      <c r="H10" s="45">
        <v>147</v>
      </c>
      <c r="I10" s="44">
        <v>147</v>
      </c>
      <c r="J10" s="46">
        <v>3</v>
      </c>
      <c r="K10" s="44">
        <v>162</v>
      </c>
      <c r="L10" s="44">
        <v>170</v>
      </c>
      <c r="M10" s="44">
        <v>179.01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</v>
      </c>
      <c r="F11" s="44">
        <v>33</v>
      </c>
      <c r="G11" s="44">
        <v>0</v>
      </c>
      <c r="H11" s="45">
        <v>37</v>
      </c>
      <c r="I11" s="44">
        <v>37</v>
      </c>
      <c r="J11" s="46">
        <v>31</v>
      </c>
      <c r="K11" s="44">
        <v>39</v>
      </c>
      <c r="L11" s="44">
        <v>30</v>
      </c>
      <c r="M11" s="44">
        <v>31.589999999999996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</v>
      </c>
      <c r="F14" s="44">
        <v>5</v>
      </c>
      <c r="G14" s="44">
        <v>0</v>
      </c>
      <c r="H14" s="45">
        <v>0</v>
      </c>
      <c r="I14" s="44">
        <v>0</v>
      </c>
      <c r="J14" s="46">
        <v>46</v>
      </c>
      <c r="K14" s="44">
        <v>0</v>
      </c>
      <c r="L14" s="44">
        <v>0</v>
      </c>
      <c r="M14" s="44">
        <v>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434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200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200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20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1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60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9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29</v>
      </c>
      <c r="F38" s="44">
        <v>94</v>
      </c>
      <c r="G38" s="44">
        <v>29</v>
      </c>
      <c r="H38" s="45">
        <v>66</v>
      </c>
      <c r="I38" s="44">
        <v>66</v>
      </c>
      <c r="J38" s="46">
        <v>182</v>
      </c>
      <c r="K38" s="44">
        <v>114</v>
      </c>
      <c r="L38" s="44">
        <v>110</v>
      </c>
      <c r="M38" s="44">
        <v>115.82999999999998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20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2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347</v>
      </c>
      <c r="G42" s="44">
        <v>1458</v>
      </c>
      <c r="H42" s="45">
        <v>681</v>
      </c>
      <c r="I42" s="44">
        <v>681</v>
      </c>
      <c r="J42" s="46">
        <v>483</v>
      </c>
      <c r="K42" s="44">
        <v>1515</v>
      </c>
      <c r="L42" s="44">
        <v>1128</v>
      </c>
      <c r="M42" s="44">
        <v>1187.7839999999999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594</v>
      </c>
      <c r="F43" s="44">
        <v>0</v>
      </c>
      <c r="G43" s="44">
        <v>0</v>
      </c>
      <c r="H43" s="45">
        <v>0</v>
      </c>
      <c r="I43" s="44">
        <v>0</v>
      </c>
      <c r="J43" s="46">
        <v>62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52</v>
      </c>
      <c r="H44" s="45">
        <v>0</v>
      </c>
      <c r="I44" s="44">
        <v>0</v>
      </c>
      <c r="J44" s="46">
        <v>0</v>
      </c>
      <c r="K44" s="44">
        <v>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12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182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182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182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6441</v>
      </c>
      <c r="F92" s="103">
        <f t="shared" ref="F92:M92" si="16">F4+F51+F77+F90</f>
        <v>6675</v>
      </c>
      <c r="G92" s="103">
        <f t="shared" si="16"/>
        <v>8116</v>
      </c>
      <c r="H92" s="104">
        <f t="shared" si="16"/>
        <v>7704</v>
      </c>
      <c r="I92" s="103">
        <f t="shared" si="16"/>
        <v>7704</v>
      </c>
      <c r="J92" s="105">
        <f t="shared" si="16"/>
        <v>7704</v>
      </c>
      <c r="K92" s="103">
        <f t="shared" si="16"/>
        <v>9104</v>
      </c>
      <c r="L92" s="103">
        <f t="shared" si="16"/>
        <v>9156</v>
      </c>
      <c r="M92" s="103">
        <f t="shared" si="16"/>
        <v>9641.268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/>
      <c r="D108" s="107"/>
      <c r="N108" s="107"/>
      <c r="O108" s="107"/>
    </row>
    <row r="109" spans="3:15" s="18" customFormat="1" x14ac:dyDescent="0.25">
      <c r="C109" s="107"/>
      <c r="D109" s="107"/>
      <c r="N109" s="107"/>
      <c r="O109" s="107"/>
    </row>
    <row r="110" spans="3:15" s="18" customFormat="1" x14ac:dyDescent="0.25">
      <c r="C110" s="107"/>
      <c r="D110" s="107"/>
      <c r="N110" s="107"/>
      <c r="O110" s="107"/>
    </row>
    <row r="111" spans="3:15" s="18" customFormat="1" x14ac:dyDescent="0.25">
      <c r="C111" s="107"/>
      <c r="D111" s="107"/>
      <c r="N111" s="107"/>
      <c r="O111" s="107"/>
    </row>
    <row r="112" spans="3:15" s="18" customFormat="1" x14ac:dyDescent="0.25">
      <c r="C112" s="107"/>
      <c r="D112" s="107"/>
      <c r="N112" s="107"/>
      <c r="O112" s="107"/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176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0" t="s">
        <v>131</v>
      </c>
      <c r="C4" s="157">
        <v>101399</v>
      </c>
      <c r="D4" s="157">
        <v>137707</v>
      </c>
      <c r="E4" s="157">
        <v>158060</v>
      </c>
      <c r="F4" s="152">
        <v>205262</v>
      </c>
      <c r="G4" s="153">
        <v>197633</v>
      </c>
      <c r="H4" s="154">
        <v>196633</v>
      </c>
      <c r="I4" s="157">
        <v>196415</v>
      </c>
      <c r="J4" s="157">
        <v>193956</v>
      </c>
      <c r="K4" s="157">
        <v>201979.07799999998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132</v>
      </c>
      <c r="C5" s="157">
        <v>6441</v>
      </c>
      <c r="D5" s="157">
        <v>6675</v>
      </c>
      <c r="E5" s="157">
        <v>8116</v>
      </c>
      <c r="F5" s="156">
        <v>7704</v>
      </c>
      <c r="G5" s="157">
        <v>7704</v>
      </c>
      <c r="H5" s="158">
        <v>7704</v>
      </c>
      <c r="I5" s="157">
        <v>9104</v>
      </c>
      <c r="J5" s="157">
        <v>9156</v>
      </c>
      <c r="K5" s="157">
        <v>9641.268</v>
      </c>
      <c r="Z5" s="163">
        <f t="shared" si="0"/>
        <v>1</v>
      </c>
      <c r="AA5" s="41">
        <v>2</v>
      </c>
    </row>
    <row r="6" spans="1:27" s="18" customFormat="1" ht="12.75" customHeight="1" x14ac:dyDescent="0.25">
      <c r="A6" s="70"/>
      <c r="B6" s="171" t="s">
        <v>133</v>
      </c>
      <c r="C6" s="157">
        <v>14859</v>
      </c>
      <c r="D6" s="157">
        <v>5958</v>
      </c>
      <c r="E6" s="157">
        <v>15324</v>
      </c>
      <c r="F6" s="156">
        <v>10472</v>
      </c>
      <c r="G6" s="157">
        <v>11472</v>
      </c>
      <c r="H6" s="158">
        <v>12472</v>
      </c>
      <c r="I6" s="157">
        <v>16211</v>
      </c>
      <c r="J6" s="157">
        <v>15650</v>
      </c>
      <c r="K6" s="157">
        <v>16532.449999999997</v>
      </c>
      <c r="Z6" s="163">
        <f t="shared" si="0"/>
        <v>1</v>
      </c>
      <c r="AA6" s="32" t="s">
        <v>11</v>
      </c>
    </row>
    <row r="7" spans="1:27" s="18" customFormat="1" ht="12.75" customHeight="1" x14ac:dyDescent="0.25">
      <c r="A7" s="70"/>
      <c r="B7" s="171" t="s">
        <v>134</v>
      </c>
      <c r="C7" s="157">
        <v>258511</v>
      </c>
      <c r="D7" s="157">
        <v>218556</v>
      </c>
      <c r="E7" s="157">
        <v>248196</v>
      </c>
      <c r="F7" s="156">
        <v>235580</v>
      </c>
      <c r="G7" s="157">
        <v>248480</v>
      </c>
      <c r="H7" s="158">
        <v>248480</v>
      </c>
      <c r="I7" s="157">
        <v>253731</v>
      </c>
      <c r="J7" s="157">
        <v>267692</v>
      </c>
      <c r="K7" s="157">
        <v>281763.03899999999</v>
      </c>
      <c r="Z7" s="163">
        <f t="shared" si="0"/>
        <v>1</v>
      </c>
      <c r="AA7" s="41">
        <v>1</v>
      </c>
    </row>
    <row r="8" spans="1:27" s="18" customFormat="1" ht="12.75" customHeight="1" x14ac:dyDescent="0.25">
      <c r="A8" s="70"/>
      <c r="B8" s="171" t="s">
        <v>135</v>
      </c>
      <c r="C8" s="157">
        <v>256069</v>
      </c>
      <c r="D8" s="157">
        <v>238731</v>
      </c>
      <c r="E8" s="157">
        <v>287936</v>
      </c>
      <c r="F8" s="156">
        <v>288941</v>
      </c>
      <c r="G8" s="157">
        <v>290026</v>
      </c>
      <c r="H8" s="158">
        <v>290026</v>
      </c>
      <c r="I8" s="157">
        <v>322239</v>
      </c>
      <c r="J8" s="157">
        <v>322693</v>
      </c>
      <c r="K8" s="157">
        <v>337778.97499999998</v>
      </c>
      <c r="Z8" s="163">
        <f t="shared" si="0"/>
        <v>1</v>
      </c>
      <c r="AA8" s="32" t="s">
        <v>14</v>
      </c>
    </row>
    <row r="9" spans="1:27" s="18" customFormat="1" ht="12.75" customHeight="1" x14ac:dyDescent="0.25">
      <c r="A9" s="70"/>
      <c r="B9" s="171" t="s">
        <v>136</v>
      </c>
      <c r="C9" s="157">
        <v>980850</v>
      </c>
      <c r="D9" s="157">
        <v>1109266</v>
      </c>
      <c r="E9" s="157">
        <v>1210050</v>
      </c>
      <c r="F9" s="156">
        <v>1512454</v>
      </c>
      <c r="G9" s="157">
        <v>1748417</v>
      </c>
      <c r="H9" s="158">
        <v>1306753</v>
      </c>
      <c r="I9" s="157">
        <v>1397542</v>
      </c>
      <c r="J9" s="157">
        <v>1761468</v>
      </c>
      <c r="K9" s="157">
        <v>1831675.87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5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137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138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139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140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141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142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1618129</v>
      </c>
      <c r="D19" s="103">
        <f t="shared" ref="D19:K19" si="1">SUM(D4:D18)</f>
        <v>1716893</v>
      </c>
      <c r="E19" s="103">
        <f t="shared" si="1"/>
        <v>1927682</v>
      </c>
      <c r="F19" s="104">
        <f t="shared" si="1"/>
        <v>2260413</v>
      </c>
      <c r="G19" s="103">
        <f t="shared" si="1"/>
        <v>2503732</v>
      </c>
      <c r="H19" s="105">
        <f t="shared" si="1"/>
        <v>2062068</v>
      </c>
      <c r="I19" s="103">
        <f t="shared" si="1"/>
        <v>2195242</v>
      </c>
      <c r="J19" s="103">
        <f t="shared" si="1"/>
        <v>2570615</v>
      </c>
      <c r="K19" s="103">
        <f t="shared" si="1"/>
        <v>2679370.6800000002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13359</v>
      </c>
      <c r="F4" s="27">
        <f t="shared" ref="F4:M4" si="0">F5+F8+F47</f>
        <v>3835</v>
      </c>
      <c r="G4" s="27">
        <f t="shared" si="0"/>
        <v>14214</v>
      </c>
      <c r="H4" s="28">
        <f t="shared" si="0"/>
        <v>9472</v>
      </c>
      <c r="I4" s="27">
        <f t="shared" si="0"/>
        <v>11259</v>
      </c>
      <c r="J4" s="29">
        <f t="shared" si="0"/>
        <v>11259</v>
      </c>
      <c r="K4" s="27">
        <f t="shared" si="0"/>
        <v>16051</v>
      </c>
      <c r="L4" s="27">
        <f t="shared" si="0"/>
        <v>15450</v>
      </c>
      <c r="M4" s="27">
        <f t="shared" si="0"/>
        <v>16268.849999999999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8724</v>
      </c>
      <c r="F5" s="59">
        <f t="shared" ref="F5:M5" si="1">SUM(F6:F7)</f>
        <v>1576</v>
      </c>
      <c r="G5" s="59">
        <f t="shared" si="1"/>
        <v>6184</v>
      </c>
      <c r="H5" s="60">
        <f t="shared" si="1"/>
        <v>6142</v>
      </c>
      <c r="I5" s="59">
        <f t="shared" si="1"/>
        <v>6142</v>
      </c>
      <c r="J5" s="61">
        <f t="shared" si="1"/>
        <v>6142</v>
      </c>
      <c r="K5" s="59">
        <f t="shared" si="1"/>
        <v>6596</v>
      </c>
      <c r="L5" s="59">
        <f t="shared" si="1"/>
        <v>6998</v>
      </c>
      <c r="M5" s="59">
        <f t="shared" si="1"/>
        <v>7368.8939999999993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7445</v>
      </c>
      <c r="F6" s="36">
        <v>1483</v>
      </c>
      <c r="G6" s="36">
        <v>5566</v>
      </c>
      <c r="H6" s="37">
        <v>4369</v>
      </c>
      <c r="I6" s="36">
        <v>4369</v>
      </c>
      <c r="J6" s="38">
        <v>4369</v>
      </c>
      <c r="K6" s="36">
        <v>4537</v>
      </c>
      <c r="L6" s="36">
        <v>4912</v>
      </c>
      <c r="M6" s="36">
        <v>5172.3359999999993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1279</v>
      </c>
      <c r="F7" s="51">
        <v>93</v>
      </c>
      <c r="G7" s="51">
        <v>618</v>
      </c>
      <c r="H7" s="52">
        <v>1773</v>
      </c>
      <c r="I7" s="51">
        <v>1773</v>
      </c>
      <c r="J7" s="53">
        <v>1773</v>
      </c>
      <c r="K7" s="51">
        <v>2059</v>
      </c>
      <c r="L7" s="51">
        <v>2086</v>
      </c>
      <c r="M7" s="51">
        <v>2196.558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4635</v>
      </c>
      <c r="F8" s="59">
        <f t="shared" ref="F8:M8" si="2">SUM(F9:F46)</f>
        <v>2259</v>
      </c>
      <c r="G8" s="59">
        <f t="shared" si="2"/>
        <v>8030</v>
      </c>
      <c r="H8" s="60">
        <f t="shared" si="2"/>
        <v>3330</v>
      </c>
      <c r="I8" s="59">
        <f t="shared" si="2"/>
        <v>5117</v>
      </c>
      <c r="J8" s="61">
        <f t="shared" si="2"/>
        <v>5117</v>
      </c>
      <c r="K8" s="59">
        <f t="shared" si="2"/>
        <v>9455</v>
      </c>
      <c r="L8" s="59">
        <f t="shared" si="2"/>
        <v>8452</v>
      </c>
      <c r="M8" s="59">
        <f t="shared" si="2"/>
        <v>8899.9559999999983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6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1233</v>
      </c>
      <c r="F10" s="44">
        <v>90</v>
      </c>
      <c r="G10" s="44">
        <v>89</v>
      </c>
      <c r="H10" s="45">
        <v>898</v>
      </c>
      <c r="I10" s="44">
        <v>1028</v>
      </c>
      <c r="J10" s="46">
        <v>480</v>
      </c>
      <c r="K10" s="44">
        <v>1707</v>
      </c>
      <c r="L10" s="44">
        <v>2511</v>
      </c>
      <c r="M10" s="44">
        <v>2644.0829999999996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25</v>
      </c>
      <c r="F11" s="44">
        <v>37</v>
      </c>
      <c r="G11" s="44">
        <v>18</v>
      </c>
      <c r="H11" s="45">
        <v>242</v>
      </c>
      <c r="I11" s="44">
        <v>303</v>
      </c>
      <c r="J11" s="46">
        <v>18</v>
      </c>
      <c r="K11" s="44">
        <v>282</v>
      </c>
      <c r="L11" s="44">
        <v>180</v>
      </c>
      <c r="M11" s="44">
        <v>189.54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1221</v>
      </c>
      <c r="F14" s="44">
        <v>846</v>
      </c>
      <c r="G14" s="44">
        <v>2448</v>
      </c>
      <c r="H14" s="45">
        <v>438</v>
      </c>
      <c r="I14" s="44">
        <v>1111</v>
      </c>
      <c r="J14" s="46">
        <v>2100</v>
      </c>
      <c r="K14" s="44">
        <v>1100</v>
      </c>
      <c r="L14" s="44">
        <v>1180</v>
      </c>
      <c r="M14" s="44">
        <v>1242.54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59</v>
      </c>
      <c r="F15" s="44">
        <v>356</v>
      </c>
      <c r="G15" s="44">
        <v>187</v>
      </c>
      <c r="H15" s="45">
        <v>0</v>
      </c>
      <c r="I15" s="44">
        <v>1</v>
      </c>
      <c r="J15" s="46">
        <v>32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1400</v>
      </c>
      <c r="H17" s="45">
        <v>0</v>
      </c>
      <c r="I17" s="44">
        <v>320</v>
      </c>
      <c r="J17" s="46">
        <v>3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114</v>
      </c>
      <c r="F22" s="44">
        <v>59</v>
      </c>
      <c r="G22" s="44">
        <v>8</v>
      </c>
      <c r="H22" s="45">
        <v>536</v>
      </c>
      <c r="I22" s="44">
        <v>805</v>
      </c>
      <c r="J22" s="46">
        <v>169</v>
      </c>
      <c r="K22" s="44">
        <v>580</v>
      </c>
      <c r="L22" s="44">
        <v>1600</v>
      </c>
      <c r="M22" s="44">
        <v>1684.8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4000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33</v>
      </c>
      <c r="I24" s="44">
        <v>33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102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</v>
      </c>
      <c r="F29" s="44">
        <v>0</v>
      </c>
      <c r="G29" s="44">
        <v>0</v>
      </c>
      <c r="H29" s="45">
        <v>9</v>
      </c>
      <c r="I29" s="44">
        <v>9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13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</v>
      </c>
      <c r="F37" s="44">
        <v>0</v>
      </c>
      <c r="G37" s="44">
        <v>0</v>
      </c>
      <c r="H37" s="45">
        <v>136</v>
      </c>
      <c r="I37" s="44">
        <v>120</v>
      </c>
      <c r="J37" s="46">
        <v>10</v>
      </c>
      <c r="K37" s="44">
        <v>168</v>
      </c>
      <c r="L37" s="44">
        <v>186</v>
      </c>
      <c r="M37" s="44">
        <v>195.858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80</v>
      </c>
      <c r="F38" s="44">
        <v>35</v>
      </c>
      <c r="G38" s="44">
        <v>141</v>
      </c>
      <c r="H38" s="45">
        <v>304</v>
      </c>
      <c r="I38" s="44">
        <v>194</v>
      </c>
      <c r="J38" s="46">
        <v>88</v>
      </c>
      <c r="K38" s="44">
        <v>353</v>
      </c>
      <c r="L38" s="44">
        <v>300</v>
      </c>
      <c r="M38" s="44">
        <v>315.89999999999998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150</v>
      </c>
      <c r="F39" s="44">
        <v>217</v>
      </c>
      <c r="G39" s="44">
        <v>1900</v>
      </c>
      <c r="H39" s="45">
        <v>0</v>
      </c>
      <c r="I39" s="44">
        <v>0</v>
      </c>
      <c r="J39" s="46">
        <v>33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1</v>
      </c>
      <c r="G40" s="44">
        <v>1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196</v>
      </c>
      <c r="G41" s="44">
        <v>4</v>
      </c>
      <c r="H41" s="45">
        <v>0</v>
      </c>
      <c r="I41" s="44">
        <v>70</v>
      </c>
      <c r="J41" s="46">
        <v>293</v>
      </c>
      <c r="K41" s="44">
        <v>0</v>
      </c>
      <c r="L41" s="44">
        <v>160</v>
      </c>
      <c r="M41" s="44">
        <v>168.48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94</v>
      </c>
      <c r="F42" s="44">
        <v>419</v>
      </c>
      <c r="G42" s="44">
        <v>1470</v>
      </c>
      <c r="H42" s="45">
        <v>657</v>
      </c>
      <c r="I42" s="44">
        <v>579</v>
      </c>
      <c r="J42" s="46">
        <v>888</v>
      </c>
      <c r="K42" s="44">
        <v>1176</v>
      </c>
      <c r="L42" s="44">
        <v>2285</v>
      </c>
      <c r="M42" s="44">
        <v>2406.1049999999996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1649</v>
      </c>
      <c r="F43" s="44">
        <v>0</v>
      </c>
      <c r="G43" s="44">
        <v>0</v>
      </c>
      <c r="H43" s="45">
        <v>0</v>
      </c>
      <c r="I43" s="44">
        <v>0</v>
      </c>
      <c r="J43" s="46">
        <v>49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</v>
      </c>
      <c r="G44" s="44">
        <v>61</v>
      </c>
      <c r="H44" s="45">
        <v>77</v>
      </c>
      <c r="I44" s="44">
        <v>77</v>
      </c>
      <c r="J44" s="46">
        <v>53</v>
      </c>
      <c r="K44" s="44">
        <v>89</v>
      </c>
      <c r="L44" s="44">
        <v>50</v>
      </c>
      <c r="M44" s="44">
        <v>52.65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55</v>
      </c>
      <c r="H45" s="45">
        <v>0</v>
      </c>
      <c r="I45" s="44">
        <v>397</v>
      </c>
      <c r="J45" s="46">
        <v>649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1</v>
      </c>
      <c r="F46" s="51">
        <v>2</v>
      </c>
      <c r="G46" s="51">
        <v>235</v>
      </c>
      <c r="H46" s="52">
        <v>0</v>
      </c>
      <c r="I46" s="51">
        <v>70</v>
      </c>
      <c r="J46" s="53">
        <v>150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1500</v>
      </c>
      <c r="F51" s="27">
        <f t="shared" ref="F51:M51" si="4">F52+F59+F62+F63+F64+F72+F73</f>
        <v>1597</v>
      </c>
      <c r="G51" s="27">
        <f t="shared" si="4"/>
        <v>1078</v>
      </c>
      <c r="H51" s="28">
        <f t="shared" si="4"/>
        <v>1000</v>
      </c>
      <c r="I51" s="27">
        <f t="shared" si="4"/>
        <v>163</v>
      </c>
      <c r="J51" s="29">
        <f t="shared" si="4"/>
        <v>1163</v>
      </c>
      <c r="K51" s="27">
        <f t="shared" si="4"/>
        <v>160</v>
      </c>
      <c r="L51" s="27">
        <f t="shared" si="4"/>
        <v>200</v>
      </c>
      <c r="M51" s="27">
        <f t="shared" si="4"/>
        <v>263.59999999999991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1500</v>
      </c>
      <c r="F64" s="51">
        <f t="shared" ref="F64:M64" si="9">F65+F68</f>
        <v>1597</v>
      </c>
      <c r="G64" s="51">
        <f t="shared" si="9"/>
        <v>1000</v>
      </c>
      <c r="H64" s="52">
        <f t="shared" si="9"/>
        <v>1000</v>
      </c>
      <c r="I64" s="51">
        <f t="shared" si="9"/>
        <v>0</v>
      </c>
      <c r="J64" s="53">
        <f t="shared" si="9"/>
        <v>1000</v>
      </c>
      <c r="K64" s="51">
        <f t="shared" si="9"/>
        <v>160</v>
      </c>
      <c r="L64" s="51">
        <f t="shared" si="9"/>
        <v>200</v>
      </c>
      <c r="M64" s="51">
        <f t="shared" si="9"/>
        <v>263.59999999999991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1597</v>
      </c>
      <c r="G65" s="59">
        <f t="shared" si="10"/>
        <v>1000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1597</v>
      </c>
      <c r="G66" s="36">
        <v>1000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1500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1000</v>
      </c>
      <c r="I68" s="44">
        <f t="shared" si="11"/>
        <v>0</v>
      </c>
      <c r="J68" s="46">
        <f t="shared" si="11"/>
        <v>1000</v>
      </c>
      <c r="K68" s="44">
        <f t="shared" si="11"/>
        <v>160</v>
      </c>
      <c r="L68" s="44">
        <f t="shared" si="11"/>
        <v>200</v>
      </c>
      <c r="M68" s="44">
        <f t="shared" si="11"/>
        <v>263.59999999999991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1500</v>
      </c>
      <c r="F70" s="51">
        <v>0</v>
      </c>
      <c r="G70" s="51">
        <v>0</v>
      </c>
      <c r="H70" s="52">
        <v>1000</v>
      </c>
      <c r="I70" s="51">
        <v>0</v>
      </c>
      <c r="J70" s="53">
        <v>1000</v>
      </c>
      <c r="K70" s="51">
        <v>160</v>
      </c>
      <c r="L70" s="51">
        <v>200</v>
      </c>
      <c r="M70" s="53">
        <v>263.59999999999991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78</v>
      </c>
      <c r="H73" s="45">
        <f t="shared" si="12"/>
        <v>0</v>
      </c>
      <c r="I73" s="44">
        <f t="shared" si="12"/>
        <v>163</v>
      </c>
      <c r="J73" s="46">
        <f t="shared" si="12"/>
        <v>163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78</v>
      </c>
      <c r="H75" s="52">
        <v>0</v>
      </c>
      <c r="I75" s="51">
        <v>163</v>
      </c>
      <c r="J75" s="53">
        <v>163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32</v>
      </c>
      <c r="H77" s="28">
        <f t="shared" si="13"/>
        <v>0</v>
      </c>
      <c r="I77" s="27">
        <f t="shared" si="13"/>
        <v>50</v>
      </c>
      <c r="J77" s="29">
        <f t="shared" si="13"/>
        <v>50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32</v>
      </c>
      <c r="H81" s="45">
        <f t="shared" si="15"/>
        <v>0</v>
      </c>
      <c r="I81" s="44">
        <f t="shared" si="15"/>
        <v>50</v>
      </c>
      <c r="J81" s="46">
        <f t="shared" si="15"/>
        <v>50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32</v>
      </c>
      <c r="H83" s="52">
        <v>0</v>
      </c>
      <c r="I83" s="51">
        <v>50</v>
      </c>
      <c r="J83" s="53">
        <v>50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526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14859</v>
      </c>
      <c r="F92" s="103">
        <f t="shared" ref="F92:M92" si="16">F4+F51+F77+F90</f>
        <v>5958</v>
      </c>
      <c r="G92" s="103">
        <f t="shared" si="16"/>
        <v>15324</v>
      </c>
      <c r="H92" s="104">
        <f t="shared" si="16"/>
        <v>10472</v>
      </c>
      <c r="I92" s="103">
        <f t="shared" si="16"/>
        <v>11472</v>
      </c>
      <c r="J92" s="105">
        <f t="shared" si="16"/>
        <v>12472</v>
      </c>
      <c r="K92" s="103">
        <f t="shared" si="16"/>
        <v>16211</v>
      </c>
      <c r="L92" s="103">
        <f t="shared" si="16"/>
        <v>15650</v>
      </c>
      <c r="M92" s="103">
        <f t="shared" si="16"/>
        <v>16532.449999999997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/>
      <c r="D108" s="107"/>
      <c r="N108" s="107"/>
      <c r="O108" s="107"/>
    </row>
    <row r="109" spans="3:15" s="18" customFormat="1" x14ac:dyDescent="0.25">
      <c r="C109" s="107"/>
      <c r="D109" s="107"/>
      <c r="N109" s="107"/>
      <c r="O109" s="107"/>
    </row>
    <row r="110" spans="3:15" s="18" customFormat="1" x14ac:dyDescent="0.25">
      <c r="C110" s="107"/>
      <c r="D110" s="107"/>
      <c r="N110" s="107"/>
      <c r="O110" s="107"/>
    </row>
    <row r="111" spans="3:15" s="18" customFormat="1" x14ac:dyDescent="0.25">
      <c r="C111" s="107"/>
      <c r="D111" s="107"/>
      <c r="N111" s="107"/>
      <c r="O111" s="107"/>
    </row>
    <row r="112" spans="3:15" s="18" customFormat="1" x14ac:dyDescent="0.25">
      <c r="C112" s="107"/>
      <c r="D112" s="107"/>
      <c r="N112" s="107"/>
      <c r="O112" s="107"/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59841</v>
      </c>
      <c r="F4" s="27">
        <f t="shared" ref="F4:M4" si="0">F5+F8+F47</f>
        <v>34769</v>
      </c>
      <c r="G4" s="27">
        <f t="shared" si="0"/>
        <v>39982</v>
      </c>
      <c r="H4" s="28">
        <f t="shared" si="0"/>
        <v>32198</v>
      </c>
      <c r="I4" s="27">
        <f t="shared" si="0"/>
        <v>39038</v>
      </c>
      <c r="J4" s="29">
        <f t="shared" si="0"/>
        <v>39016</v>
      </c>
      <c r="K4" s="27">
        <f t="shared" si="0"/>
        <v>37831</v>
      </c>
      <c r="L4" s="27">
        <f t="shared" si="0"/>
        <v>41963</v>
      </c>
      <c r="M4" s="27">
        <f t="shared" si="0"/>
        <v>44187.03899999999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29300</v>
      </c>
      <c r="F5" s="59">
        <f t="shared" ref="F5:M5" si="1">SUM(F6:F7)</f>
        <v>24854</v>
      </c>
      <c r="G5" s="59">
        <f t="shared" si="1"/>
        <v>17710</v>
      </c>
      <c r="H5" s="60">
        <f t="shared" si="1"/>
        <v>21201</v>
      </c>
      <c r="I5" s="59">
        <f t="shared" si="1"/>
        <v>21201</v>
      </c>
      <c r="J5" s="61">
        <f t="shared" si="1"/>
        <v>21201</v>
      </c>
      <c r="K5" s="59">
        <f t="shared" si="1"/>
        <v>22975</v>
      </c>
      <c r="L5" s="59">
        <f t="shared" si="1"/>
        <v>24241</v>
      </c>
      <c r="M5" s="59">
        <f t="shared" si="1"/>
        <v>25525.772999999994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25280</v>
      </c>
      <c r="F6" s="36">
        <v>22095</v>
      </c>
      <c r="G6" s="36">
        <v>15475</v>
      </c>
      <c r="H6" s="37">
        <v>17338</v>
      </c>
      <c r="I6" s="36">
        <v>17338</v>
      </c>
      <c r="J6" s="38">
        <v>16727</v>
      </c>
      <c r="K6" s="36">
        <v>19033</v>
      </c>
      <c r="L6" s="36">
        <v>20282</v>
      </c>
      <c r="M6" s="36">
        <v>21356.945999999996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4020</v>
      </c>
      <c r="F7" s="51">
        <v>2759</v>
      </c>
      <c r="G7" s="51">
        <v>2235</v>
      </c>
      <c r="H7" s="52">
        <v>3863</v>
      </c>
      <c r="I7" s="51">
        <v>3863</v>
      </c>
      <c r="J7" s="53">
        <v>4474</v>
      </c>
      <c r="K7" s="51">
        <v>3942</v>
      </c>
      <c r="L7" s="51">
        <v>3959</v>
      </c>
      <c r="M7" s="51">
        <v>4168.8269999999993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30541</v>
      </c>
      <c r="F8" s="59">
        <f t="shared" ref="F8:M8" si="2">SUM(F9:F46)</f>
        <v>9915</v>
      </c>
      <c r="G8" s="59">
        <f t="shared" si="2"/>
        <v>22272</v>
      </c>
      <c r="H8" s="60">
        <f t="shared" si="2"/>
        <v>10997</v>
      </c>
      <c r="I8" s="59">
        <f t="shared" si="2"/>
        <v>17837</v>
      </c>
      <c r="J8" s="61">
        <f t="shared" si="2"/>
        <v>17815</v>
      </c>
      <c r="K8" s="59">
        <f t="shared" si="2"/>
        <v>14856</v>
      </c>
      <c r="L8" s="59">
        <f t="shared" si="2"/>
        <v>17722</v>
      </c>
      <c r="M8" s="59">
        <f t="shared" si="2"/>
        <v>18661.265999999992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25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305</v>
      </c>
      <c r="F10" s="44">
        <v>746</v>
      </c>
      <c r="G10" s="44">
        <v>0</v>
      </c>
      <c r="H10" s="45">
        <v>177</v>
      </c>
      <c r="I10" s="44">
        <v>177</v>
      </c>
      <c r="J10" s="46">
        <v>24</v>
      </c>
      <c r="K10" s="44">
        <v>148</v>
      </c>
      <c r="L10" s="44">
        <v>170</v>
      </c>
      <c r="M10" s="44">
        <v>179.01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24</v>
      </c>
      <c r="F11" s="44">
        <v>32</v>
      </c>
      <c r="G11" s="44">
        <v>85</v>
      </c>
      <c r="H11" s="45">
        <v>87</v>
      </c>
      <c r="I11" s="44">
        <v>87</v>
      </c>
      <c r="J11" s="46">
        <v>326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858</v>
      </c>
      <c r="F14" s="44">
        <v>673</v>
      </c>
      <c r="G14" s="44">
        <v>26</v>
      </c>
      <c r="H14" s="45">
        <v>232</v>
      </c>
      <c r="I14" s="44">
        <v>232</v>
      </c>
      <c r="J14" s="46">
        <v>871</v>
      </c>
      <c r="K14" s="44">
        <v>435</v>
      </c>
      <c r="L14" s="44">
        <v>395</v>
      </c>
      <c r="M14" s="44">
        <v>415.93499999999995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356</v>
      </c>
      <c r="F15" s="44">
        <v>207</v>
      </c>
      <c r="G15" s="44">
        <v>187</v>
      </c>
      <c r="H15" s="45">
        <v>0</v>
      </c>
      <c r="I15" s="44">
        <v>0</v>
      </c>
      <c r="J15" s="46">
        <v>0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2690</v>
      </c>
      <c r="F17" s="44">
        <v>3556</v>
      </c>
      <c r="G17" s="44">
        <v>17730</v>
      </c>
      <c r="H17" s="45">
        <v>5682</v>
      </c>
      <c r="I17" s="44">
        <v>5682</v>
      </c>
      <c r="J17" s="46">
        <v>12626</v>
      </c>
      <c r="K17" s="44">
        <v>8011</v>
      </c>
      <c r="L17" s="44">
        <v>10361</v>
      </c>
      <c r="M17" s="44">
        <v>10910.132999999998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718</v>
      </c>
      <c r="F21" s="44">
        <v>0</v>
      </c>
      <c r="G21" s="44">
        <v>0</v>
      </c>
      <c r="H21" s="45">
        <v>0</v>
      </c>
      <c r="I21" s="44">
        <v>0</v>
      </c>
      <c r="J21" s="46">
        <v>1368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528</v>
      </c>
      <c r="F22" s="44">
        <v>1362</v>
      </c>
      <c r="G22" s="44">
        <v>82</v>
      </c>
      <c r="H22" s="45">
        <v>2260</v>
      </c>
      <c r="I22" s="44">
        <v>2260</v>
      </c>
      <c r="J22" s="46">
        <v>60</v>
      </c>
      <c r="K22" s="44">
        <v>3370</v>
      </c>
      <c r="L22" s="44">
        <v>3820</v>
      </c>
      <c r="M22" s="44">
        <v>4022.46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447</v>
      </c>
      <c r="I23" s="44">
        <v>447</v>
      </c>
      <c r="J23" s="46">
        <v>0</v>
      </c>
      <c r="K23" s="44">
        <v>459</v>
      </c>
      <c r="L23" s="44">
        <v>550</v>
      </c>
      <c r="M23" s="44">
        <v>579.15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5</v>
      </c>
      <c r="F24" s="44">
        <v>0</v>
      </c>
      <c r="G24" s="44">
        <v>0</v>
      </c>
      <c r="H24" s="45">
        <v>0</v>
      </c>
      <c r="I24" s="44">
        <v>0</v>
      </c>
      <c r="J24" s="46">
        <v>50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118</v>
      </c>
      <c r="I25" s="44">
        <v>3538</v>
      </c>
      <c r="J25" s="46">
        <v>661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46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</v>
      </c>
      <c r="F29" s="44">
        <v>15</v>
      </c>
      <c r="G29" s="44">
        <v>12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1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8</v>
      </c>
      <c r="F37" s="44">
        <v>17</v>
      </c>
      <c r="G37" s="44">
        <v>6</v>
      </c>
      <c r="H37" s="45">
        <v>0</v>
      </c>
      <c r="I37" s="44">
        <v>0</v>
      </c>
      <c r="J37" s="46">
        <v>62</v>
      </c>
      <c r="K37" s="44">
        <v>100</v>
      </c>
      <c r="L37" s="44">
        <v>50</v>
      </c>
      <c r="M37" s="44">
        <v>52.65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283</v>
      </c>
      <c r="F38" s="44">
        <v>226</v>
      </c>
      <c r="G38" s="44">
        <v>73</v>
      </c>
      <c r="H38" s="45">
        <v>563</v>
      </c>
      <c r="I38" s="44">
        <v>563</v>
      </c>
      <c r="J38" s="46">
        <v>166</v>
      </c>
      <c r="K38" s="44">
        <v>609</v>
      </c>
      <c r="L38" s="44">
        <v>601</v>
      </c>
      <c r="M38" s="44">
        <v>632.85299999999995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74</v>
      </c>
      <c r="F39" s="44">
        <v>101</v>
      </c>
      <c r="G39" s="44">
        <v>1994</v>
      </c>
      <c r="H39" s="45">
        <v>30</v>
      </c>
      <c r="I39" s="44">
        <v>3450</v>
      </c>
      <c r="J39" s="46">
        <v>307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145</v>
      </c>
      <c r="F41" s="44">
        <v>3</v>
      </c>
      <c r="G41" s="44">
        <v>11</v>
      </c>
      <c r="H41" s="45">
        <v>0</v>
      </c>
      <c r="I41" s="44">
        <v>0</v>
      </c>
      <c r="J41" s="46">
        <v>106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75</v>
      </c>
      <c r="F42" s="44">
        <v>2936</v>
      </c>
      <c r="G42" s="44">
        <v>1902</v>
      </c>
      <c r="H42" s="45">
        <v>1368</v>
      </c>
      <c r="I42" s="44">
        <v>1368</v>
      </c>
      <c r="J42" s="46">
        <v>1096</v>
      </c>
      <c r="K42" s="44">
        <v>1662</v>
      </c>
      <c r="L42" s="44">
        <v>1730</v>
      </c>
      <c r="M42" s="44">
        <v>1821.6899999999998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24200</v>
      </c>
      <c r="F43" s="44">
        <v>-13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181</v>
      </c>
      <c r="F44" s="44">
        <v>12</v>
      </c>
      <c r="G44" s="44">
        <v>112</v>
      </c>
      <c r="H44" s="45">
        <v>33</v>
      </c>
      <c r="I44" s="44">
        <v>33</v>
      </c>
      <c r="J44" s="46">
        <v>32</v>
      </c>
      <c r="K44" s="44">
        <v>38</v>
      </c>
      <c r="L44" s="44">
        <v>45</v>
      </c>
      <c r="M44" s="44">
        <v>47.384999999999998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6</v>
      </c>
      <c r="F45" s="44">
        <v>42</v>
      </c>
      <c r="G45" s="44">
        <v>26</v>
      </c>
      <c r="H45" s="45">
        <v>0</v>
      </c>
      <c r="I45" s="44">
        <v>0</v>
      </c>
      <c r="J45" s="46">
        <v>14</v>
      </c>
      <c r="K45" s="44">
        <v>24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80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198656</v>
      </c>
      <c r="F51" s="27">
        <f t="shared" ref="F51:M51" si="4">F52+F59+F62+F63+F64+F72+F73</f>
        <v>183714</v>
      </c>
      <c r="G51" s="27">
        <f t="shared" si="4"/>
        <v>208186</v>
      </c>
      <c r="H51" s="28">
        <f t="shared" si="4"/>
        <v>203382</v>
      </c>
      <c r="I51" s="27">
        <f t="shared" si="4"/>
        <v>209382</v>
      </c>
      <c r="J51" s="29">
        <f t="shared" si="4"/>
        <v>209404</v>
      </c>
      <c r="K51" s="27">
        <f t="shared" si="4"/>
        <v>215900</v>
      </c>
      <c r="L51" s="27">
        <f t="shared" si="4"/>
        <v>225729</v>
      </c>
      <c r="M51" s="27">
        <f t="shared" si="4"/>
        <v>237576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198447</v>
      </c>
      <c r="F64" s="51">
        <f t="shared" ref="F64:M64" si="9">F65+F68</f>
        <v>183714</v>
      </c>
      <c r="G64" s="51">
        <f t="shared" si="9"/>
        <v>208186</v>
      </c>
      <c r="H64" s="52">
        <f t="shared" si="9"/>
        <v>203382</v>
      </c>
      <c r="I64" s="51">
        <f t="shared" si="9"/>
        <v>209382</v>
      </c>
      <c r="J64" s="53">
        <f t="shared" si="9"/>
        <v>209382</v>
      </c>
      <c r="K64" s="51">
        <f t="shared" si="9"/>
        <v>215900</v>
      </c>
      <c r="L64" s="51">
        <f t="shared" si="9"/>
        <v>225729</v>
      </c>
      <c r="M64" s="51">
        <f t="shared" si="9"/>
        <v>237576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198447</v>
      </c>
      <c r="F65" s="59">
        <f t="shared" ref="F65:M65" si="10">SUM(F66:F67)</f>
        <v>183714</v>
      </c>
      <c r="G65" s="59">
        <f t="shared" si="10"/>
        <v>208186</v>
      </c>
      <c r="H65" s="60">
        <f t="shared" si="10"/>
        <v>203382</v>
      </c>
      <c r="I65" s="59">
        <f t="shared" si="10"/>
        <v>209382</v>
      </c>
      <c r="J65" s="61">
        <f t="shared" si="10"/>
        <v>209382</v>
      </c>
      <c r="K65" s="59">
        <f t="shared" si="10"/>
        <v>215900</v>
      </c>
      <c r="L65" s="59">
        <f t="shared" si="10"/>
        <v>225729</v>
      </c>
      <c r="M65" s="59">
        <f t="shared" si="10"/>
        <v>237576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187077</v>
      </c>
      <c r="F66" s="36">
        <v>183714</v>
      </c>
      <c r="G66" s="36">
        <v>208186</v>
      </c>
      <c r="H66" s="37">
        <v>203382</v>
      </c>
      <c r="I66" s="36">
        <v>209382</v>
      </c>
      <c r="J66" s="38">
        <v>209382</v>
      </c>
      <c r="K66" s="36">
        <v>215900</v>
      </c>
      <c r="L66" s="36">
        <v>225729</v>
      </c>
      <c r="M66" s="38">
        <v>237576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11370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209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22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209</v>
      </c>
      <c r="F75" s="51">
        <v>0</v>
      </c>
      <c r="G75" s="51">
        <v>0</v>
      </c>
      <c r="H75" s="52">
        <v>0</v>
      </c>
      <c r="I75" s="51">
        <v>0</v>
      </c>
      <c r="J75" s="53">
        <v>22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14</v>
      </c>
      <c r="F77" s="27">
        <f t="shared" ref="F77:M77" si="13">F78+F81+F84+F85+F86+F87+F88</f>
        <v>73</v>
      </c>
      <c r="G77" s="27">
        <f t="shared" si="13"/>
        <v>28</v>
      </c>
      <c r="H77" s="28">
        <f t="shared" si="13"/>
        <v>0</v>
      </c>
      <c r="I77" s="27">
        <f t="shared" si="13"/>
        <v>60</v>
      </c>
      <c r="J77" s="29">
        <f t="shared" si="13"/>
        <v>60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14</v>
      </c>
      <c r="F81" s="44">
        <f t="shared" ref="F81:M81" si="15">SUM(F82:F83)</f>
        <v>73</v>
      </c>
      <c r="G81" s="44">
        <f t="shared" si="15"/>
        <v>28</v>
      </c>
      <c r="H81" s="45">
        <f t="shared" si="15"/>
        <v>0</v>
      </c>
      <c r="I81" s="44">
        <f t="shared" si="15"/>
        <v>60</v>
      </c>
      <c r="J81" s="46">
        <f t="shared" si="15"/>
        <v>60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7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14</v>
      </c>
      <c r="F83" s="51">
        <v>66</v>
      </c>
      <c r="G83" s="51">
        <v>28</v>
      </c>
      <c r="H83" s="52">
        <v>0</v>
      </c>
      <c r="I83" s="51">
        <v>60</v>
      </c>
      <c r="J83" s="53">
        <v>60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258511</v>
      </c>
      <c r="F92" s="103">
        <f t="shared" ref="F92:M92" si="16">F4+F51+F77+F90</f>
        <v>218556</v>
      </c>
      <c r="G92" s="103">
        <f t="shared" si="16"/>
        <v>248196</v>
      </c>
      <c r="H92" s="104">
        <f t="shared" si="16"/>
        <v>235580</v>
      </c>
      <c r="I92" s="103">
        <f t="shared" si="16"/>
        <v>248480</v>
      </c>
      <c r="J92" s="105">
        <f t="shared" si="16"/>
        <v>248480</v>
      </c>
      <c r="K92" s="103">
        <f t="shared" si="16"/>
        <v>253731</v>
      </c>
      <c r="L92" s="103">
        <f t="shared" si="16"/>
        <v>267692</v>
      </c>
      <c r="M92" s="103">
        <f t="shared" si="16"/>
        <v>281763.03899999999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/>
      <c r="D108" s="107"/>
      <c r="N108" s="107"/>
      <c r="O108" s="107"/>
    </row>
    <row r="109" spans="3:15" s="18" customFormat="1" x14ac:dyDescent="0.25">
      <c r="C109" s="107"/>
      <c r="D109" s="107"/>
      <c r="N109" s="107"/>
      <c r="O109" s="107"/>
    </row>
    <row r="110" spans="3:15" s="18" customFormat="1" x14ac:dyDescent="0.25">
      <c r="C110" s="107"/>
      <c r="D110" s="107"/>
      <c r="N110" s="107"/>
      <c r="O110" s="107"/>
    </row>
    <row r="111" spans="3:15" s="18" customFormat="1" x14ac:dyDescent="0.25">
      <c r="C111" s="107"/>
      <c r="D111" s="107"/>
      <c r="N111" s="107"/>
      <c r="O111" s="107"/>
    </row>
    <row r="112" spans="3:15" s="18" customFormat="1" x14ac:dyDescent="0.25">
      <c r="C112" s="107"/>
      <c r="D112" s="107"/>
      <c r="N112" s="107"/>
      <c r="O112" s="107"/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247229</v>
      </c>
      <c r="F4" s="27">
        <f t="shared" ref="F4:M4" si="0">F5+F8+F47</f>
        <v>238115</v>
      </c>
      <c r="G4" s="27">
        <f t="shared" si="0"/>
        <v>281234</v>
      </c>
      <c r="H4" s="28">
        <f t="shared" si="0"/>
        <v>282928</v>
      </c>
      <c r="I4" s="27">
        <f t="shared" si="0"/>
        <v>283904</v>
      </c>
      <c r="J4" s="29">
        <f t="shared" si="0"/>
        <v>283904</v>
      </c>
      <c r="K4" s="27">
        <f t="shared" si="0"/>
        <v>316844</v>
      </c>
      <c r="L4" s="27">
        <f t="shared" si="0"/>
        <v>317693</v>
      </c>
      <c r="M4" s="27">
        <f t="shared" si="0"/>
        <v>332513.97499999998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162192</v>
      </c>
      <c r="F5" s="59">
        <f t="shared" ref="F5:M5" si="1">SUM(F6:F7)</f>
        <v>168844</v>
      </c>
      <c r="G5" s="59">
        <f t="shared" si="1"/>
        <v>217545</v>
      </c>
      <c r="H5" s="60">
        <f t="shared" si="1"/>
        <v>243860</v>
      </c>
      <c r="I5" s="59">
        <f t="shared" si="1"/>
        <v>230945</v>
      </c>
      <c r="J5" s="61">
        <f t="shared" si="1"/>
        <v>229819</v>
      </c>
      <c r="K5" s="59">
        <f t="shared" si="1"/>
        <v>252993</v>
      </c>
      <c r="L5" s="59">
        <f t="shared" si="1"/>
        <v>272015</v>
      </c>
      <c r="M5" s="59">
        <f t="shared" si="1"/>
        <v>286431.79499999998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137236</v>
      </c>
      <c r="F6" s="36">
        <v>147277</v>
      </c>
      <c r="G6" s="36">
        <v>195791</v>
      </c>
      <c r="H6" s="37">
        <v>218665</v>
      </c>
      <c r="I6" s="36">
        <v>205750</v>
      </c>
      <c r="J6" s="38">
        <v>205750</v>
      </c>
      <c r="K6" s="36">
        <v>232689</v>
      </c>
      <c r="L6" s="36">
        <v>243179</v>
      </c>
      <c r="M6" s="36">
        <v>256067.48699999996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24956</v>
      </c>
      <c r="F7" s="51">
        <v>21567</v>
      </c>
      <c r="G7" s="51">
        <v>21754</v>
      </c>
      <c r="H7" s="52">
        <v>25195</v>
      </c>
      <c r="I7" s="51">
        <v>25195</v>
      </c>
      <c r="J7" s="53">
        <v>24069</v>
      </c>
      <c r="K7" s="51">
        <v>20304</v>
      </c>
      <c r="L7" s="51">
        <v>28836</v>
      </c>
      <c r="M7" s="51">
        <v>30364.307999999997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85037</v>
      </c>
      <c r="F8" s="59">
        <f t="shared" ref="F8:M8" si="2">SUM(F9:F46)</f>
        <v>69271</v>
      </c>
      <c r="G8" s="59">
        <f t="shared" si="2"/>
        <v>63689</v>
      </c>
      <c r="H8" s="60">
        <f t="shared" si="2"/>
        <v>39068</v>
      </c>
      <c r="I8" s="59">
        <f t="shared" si="2"/>
        <v>52959</v>
      </c>
      <c r="J8" s="61">
        <f t="shared" si="2"/>
        <v>54071</v>
      </c>
      <c r="K8" s="59">
        <f t="shared" si="2"/>
        <v>63851</v>
      </c>
      <c r="L8" s="59">
        <f t="shared" si="2"/>
        <v>45678</v>
      </c>
      <c r="M8" s="59">
        <f t="shared" si="2"/>
        <v>46082.179999999993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57</v>
      </c>
      <c r="H9" s="37">
        <v>0</v>
      </c>
      <c r="I9" s="36">
        <v>0</v>
      </c>
      <c r="J9" s="38">
        <v>114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43</v>
      </c>
      <c r="H10" s="45">
        <v>375</v>
      </c>
      <c r="I10" s="44">
        <v>833</v>
      </c>
      <c r="J10" s="46">
        <v>893</v>
      </c>
      <c r="K10" s="44">
        <v>664</v>
      </c>
      <c r="L10" s="44">
        <v>690</v>
      </c>
      <c r="M10" s="44">
        <v>726.56999999999994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136</v>
      </c>
      <c r="F11" s="44">
        <v>182</v>
      </c>
      <c r="G11" s="44">
        <v>487</v>
      </c>
      <c r="H11" s="45">
        <v>398</v>
      </c>
      <c r="I11" s="44">
        <v>398</v>
      </c>
      <c r="J11" s="46">
        <v>268</v>
      </c>
      <c r="K11" s="44">
        <v>425</v>
      </c>
      <c r="L11" s="44">
        <v>330</v>
      </c>
      <c r="M11" s="44">
        <v>347.48999999999995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-8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77</v>
      </c>
      <c r="F14" s="44">
        <v>148</v>
      </c>
      <c r="G14" s="44">
        <v>725</v>
      </c>
      <c r="H14" s="45">
        <v>342</v>
      </c>
      <c r="I14" s="44">
        <v>342</v>
      </c>
      <c r="J14" s="46">
        <v>431</v>
      </c>
      <c r="K14" s="44">
        <v>491</v>
      </c>
      <c r="L14" s="44">
        <v>490</v>
      </c>
      <c r="M14" s="44">
        <v>515.96999999999991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6366</v>
      </c>
      <c r="F15" s="44">
        <v>6511</v>
      </c>
      <c r="G15" s="44">
        <v>2172</v>
      </c>
      <c r="H15" s="45">
        <v>0</v>
      </c>
      <c r="I15" s="44">
        <v>0</v>
      </c>
      <c r="J15" s="46">
        <v>131</v>
      </c>
      <c r="K15" s="44">
        <v>0</v>
      </c>
      <c r="L15" s="44">
        <v>0</v>
      </c>
      <c r="M15" s="44">
        <v>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1843</v>
      </c>
      <c r="F16" s="44">
        <v>1659</v>
      </c>
      <c r="G16" s="44">
        <v>213</v>
      </c>
      <c r="H16" s="45">
        <v>7152</v>
      </c>
      <c r="I16" s="44">
        <v>7152</v>
      </c>
      <c r="J16" s="46">
        <v>75</v>
      </c>
      <c r="K16" s="44">
        <v>0</v>
      </c>
      <c r="L16" s="44">
        <v>0</v>
      </c>
      <c r="M16" s="44">
        <v>4212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16305</v>
      </c>
      <c r="F17" s="44">
        <v>2508</v>
      </c>
      <c r="G17" s="44">
        <v>27333</v>
      </c>
      <c r="H17" s="45">
        <v>600</v>
      </c>
      <c r="I17" s="44">
        <v>1515</v>
      </c>
      <c r="J17" s="46">
        <v>1191</v>
      </c>
      <c r="K17" s="44">
        <v>1864</v>
      </c>
      <c r="L17" s="44">
        <v>2072</v>
      </c>
      <c r="M17" s="44">
        <v>2181.8159999999998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690</v>
      </c>
      <c r="G21" s="44">
        <v>0</v>
      </c>
      <c r="H21" s="45">
        <v>0</v>
      </c>
      <c r="I21" s="44">
        <v>0</v>
      </c>
      <c r="J21" s="46">
        <v>100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171</v>
      </c>
      <c r="F22" s="44">
        <v>508</v>
      </c>
      <c r="G22" s="44">
        <v>748</v>
      </c>
      <c r="H22" s="45">
        <v>963</v>
      </c>
      <c r="I22" s="44">
        <v>963</v>
      </c>
      <c r="J22" s="46">
        <v>568</v>
      </c>
      <c r="K22" s="44">
        <v>945</v>
      </c>
      <c r="L22" s="44">
        <v>990</v>
      </c>
      <c r="M22" s="44">
        <v>1042.4699999999998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19316</v>
      </c>
      <c r="F23" s="44">
        <v>15386</v>
      </c>
      <c r="G23" s="44">
        <v>19371</v>
      </c>
      <c r="H23" s="45">
        <v>6516</v>
      </c>
      <c r="I23" s="44">
        <v>6516</v>
      </c>
      <c r="J23" s="46">
        <v>10230</v>
      </c>
      <c r="K23" s="44">
        <v>30845</v>
      </c>
      <c r="L23" s="44">
        <v>14500</v>
      </c>
      <c r="M23" s="44">
        <v>14268.1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5</v>
      </c>
      <c r="G24" s="44">
        <v>4</v>
      </c>
      <c r="H24" s="45">
        <v>12</v>
      </c>
      <c r="I24" s="44">
        <v>12</v>
      </c>
      <c r="J24" s="46">
        <v>25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13516</v>
      </c>
      <c r="I25" s="44">
        <v>18306</v>
      </c>
      <c r="J25" s="46">
        <v>14191</v>
      </c>
      <c r="K25" s="44">
        <v>13401</v>
      </c>
      <c r="L25" s="44">
        <v>14218</v>
      </c>
      <c r="M25" s="44">
        <v>9743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</v>
      </c>
      <c r="F29" s="44">
        <v>2</v>
      </c>
      <c r="G29" s="44">
        <v>3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0</v>
      </c>
      <c r="G30" s="44">
        <v>0</v>
      </c>
      <c r="H30" s="45">
        <v>0</v>
      </c>
      <c r="I30" s="44">
        <v>0</v>
      </c>
      <c r="J30" s="46">
        <v>100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39</v>
      </c>
      <c r="F32" s="44">
        <v>26</v>
      </c>
      <c r="G32" s="44">
        <v>109</v>
      </c>
      <c r="H32" s="45">
        <v>0</v>
      </c>
      <c r="I32" s="44">
        <v>0</v>
      </c>
      <c r="J32" s="46">
        <v>4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1199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385</v>
      </c>
      <c r="F37" s="44">
        <v>122</v>
      </c>
      <c r="G37" s="44">
        <v>0</v>
      </c>
      <c r="H37" s="45">
        <v>1222</v>
      </c>
      <c r="I37" s="44">
        <v>1222</v>
      </c>
      <c r="J37" s="46">
        <v>3028</v>
      </c>
      <c r="K37" s="44">
        <v>2208</v>
      </c>
      <c r="L37" s="44">
        <v>1530</v>
      </c>
      <c r="M37" s="44">
        <v>1611.09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2390</v>
      </c>
      <c r="F38" s="44">
        <v>2865</v>
      </c>
      <c r="G38" s="44">
        <v>2952</v>
      </c>
      <c r="H38" s="45">
        <v>3272</v>
      </c>
      <c r="I38" s="44">
        <v>3272</v>
      </c>
      <c r="J38" s="46">
        <v>5836</v>
      </c>
      <c r="K38" s="44">
        <v>3656</v>
      </c>
      <c r="L38" s="44">
        <v>4010</v>
      </c>
      <c r="M38" s="44">
        <v>4222.53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1857</v>
      </c>
      <c r="F39" s="44">
        <v>1486</v>
      </c>
      <c r="G39" s="44">
        <v>5246</v>
      </c>
      <c r="H39" s="45">
        <v>174</v>
      </c>
      <c r="I39" s="44">
        <v>4127</v>
      </c>
      <c r="J39" s="46">
        <v>8323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500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28</v>
      </c>
      <c r="F41" s="44">
        <v>222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36269</v>
      </c>
      <c r="G42" s="44">
        <v>2663</v>
      </c>
      <c r="H42" s="45">
        <v>4231</v>
      </c>
      <c r="I42" s="44">
        <v>6439</v>
      </c>
      <c r="J42" s="46">
        <v>6897</v>
      </c>
      <c r="K42" s="44">
        <v>8948</v>
      </c>
      <c r="L42" s="44">
        <v>6353</v>
      </c>
      <c r="M42" s="44">
        <v>6689.9089999999997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36112</v>
      </c>
      <c r="F43" s="44">
        <v>6</v>
      </c>
      <c r="G43" s="44">
        <v>8</v>
      </c>
      <c r="H43" s="45">
        <v>0</v>
      </c>
      <c r="I43" s="44">
        <v>0</v>
      </c>
      <c r="J43" s="46">
        <v>5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8</v>
      </c>
      <c r="G44" s="44">
        <v>186</v>
      </c>
      <c r="H44" s="45">
        <v>295</v>
      </c>
      <c r="I44" s="44">
        <v>1862</v>
      </c>
      <c r="J44" s="46">
        <v>1478</v>
      </c>
      <c r="K44" s="44">
        <v>404</v>
      </c>
      <c r="L44" s="44">
        <v>495</v>
      </c>
      <c r="M44" s="44">
        <v>521.23500000000001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</v>
      </c>
      <c r="F45" s="44">
        <v>168</v>
      </c>
      <c r="G45" s="44">
        <v>178</v>
      </c>
      <c r="H45" s="45">
        <v>0</v>
      </c>
      <c r="I45" s="44">
        <v>0</v>
      </c>
      <c r="J45" s="46">
        <v>183</v>
      </c>
      <c r="K45" s="44">
        <v>0</v>
      </c>
      <c r="L45" s="44">
        <v>0</v>
      </c>
      <c r="M45" s="44">
        <v>0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5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14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14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6557</v>
      </c>
      <c r="F51" s="27">
        <f t="shared" ref="F51:M51" si="4">F52+F59+F62+F63+F64+F72+F73</f>
        <v>192</v>
      </c>
      <c r="G51" s="27">
        <f t="shared" si="4"/>
        <v>5275</v>
      </c>
      <c r="H51" s="28">
        <f t="shared" si="4"/>
        <v>6013</v>
      </c>
      <c r="I51" s="27">
        <f t="shared" si="4"/>
        <v>6013</v>
      </c>
      <c r="J51" s="29">
        <f t="shared" si="4"/>
        <v>6013</v>
      </c>
      <c r="K51" s="27">
        <f t="shared" si="4"/>
        <v>5395</v>
      </c>
      <c r="L51" s="27">
        <f t="shared" si="4"/>
        <v>5000</v>
      </c>
      <c r="M51" s="27">
        <f t="shared" si="4"/>
        <v>5265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5000</v>
      </c>
      <c r="H59" s="60">
        <f t="shared" si="8"/>
        <v>0</v>
      </c>
      <c r="I59" s="59">
        <f t="shared" si="8"/>
        <v>5000</v>
      </c>
      <c r="J59" s="61">
        <f t="shared" si="8"/>
        <v>5000</v>
      </c>
      <c r="K59" s="59">
        <f t="shared" si="8"/>
        <v>5000</v>
      </c>
      <c r="L59" s="59">
        <f t="shared" si="8"/>
        <v>5000</v>
      </c>
      <c r="M59" s="59">
        <f t="shared" si="8"/>
        <v>5265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5000</v>
      </c>
      <c r="H61" s="52">
        <v>0</v>
      </c>
      <c r="I61" s="51">
        <v>5000</v>
      </c>
      <c r="J61" s="53">
        <v>5000</v>
      </c>
      <c r="K61" s="51">
        <v>5000</v>
      </c>
      <c r="L61" s="51">
        <v>5000</v>
      </c>
      <c r="M61" s="51">
        <v>5265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100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100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100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6278</v>
      </c>
      <c r="F72" s="44">
        <v>0</v>
      </c>
      <c r="G72" s="44">
        <v>0</v>
      </c>
      <c r="H72" s="45">
        <v>5000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279</v>
      </c>
      <c r="F73" s="44">
        <f t="shared" ref="F73:M73" si="12">SUM(F74:F75)</f>
        <v>92</v>
      </c>
      <c r="G73" s="44">
        <f t="shared" si="12"/>
        <v>275</v>
      </c>
      <c r="H73" s="45">
        <f t="shared" si="12"/>
        <v>1013</v>
      </c>
      <c r="I73" s="44">
        <f t="shared" si="12"/>
        <v>1013</v>
      </c>
      <c r="J73" s="46">
        <f t="shared" si="12"/>
        <v>1013</v>
      </c>
      <c r="K73" s="44">
        <f t="shared" si="12"/>
        <v>395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279</v>
      </c>
      <c r="F75" s="51">
        <v>92</v>
      </c>
      <c r="G75" s="51">
        <v>275</v>
      </c>
      <c r="H75" s="52">
        <v>1013</v>
      </c>
      <c r="I75" s="51">
        <v>1013</v>
      </c>
      <c r="J75" s="53">
        <v>1013</v>
      </c>
      <c r="K75" s="51">
        <v>395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2283</v>
      </c>
      <c r="F77" s="27">
        <f t="shared" ref="F77:M77" si="13">F78+F81+F84+F85+F86+F87+F88</f>
        <v>424</v>
      </c>
      <c r="G77" s="27">
        <f t="shared" si="13"/>
        <v>1427</v>
      </c>
      <c r="H77" s="28">
        <f t="shared" si="13"/>
        <v>0</v>
      </c>
      <c r="I77" s="27">
        <f t="shared" si="13"/>
        <v>109</v>
      </c>
      <c r="J77" s="29">
        <f t="shared" si="13"/>
        <v>109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1541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1541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742</v>
      </c>
      <c r="F81" s="44">
        <f t="shared" ref="F81:M81" si="15">SUM(F82:F83)</f>
        <v>424</v>
      </c>
      <c r="G81" s="44">
        <f t="shared" si="15"/>
        <v>1427</v>
      </c>
      <c r="H81" s="45">
        <f t="shared" si="15"/>
        <v>0</v>
      </c>
      <c r="I81" s="44">
        <f t="shared" si="15"/>
        <v>109</v>
      </c>
      <c r="J81" s="46">
        <f t="shared" si="15"/>
        <v>109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742</v>
      </c>
      <c r="F83" s="51">
        <v>424</v>
      </c>
      <c r="G83" s="51">
        <v>1427</v>
      </c>
      <c r="H83" s="52">
        <v>0</v>
      </c>
      <c r="I83" s="51">
        <v>109</v>
      </c>
      <c r="J83" s="53">
        <v>109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256069</v>
      </c>
      <c r="F92" s="103">
        <f t="shared" ref="F92:M92" si="16">F4+F51+F77+F90</f>
        <v>238731</v>
      </c>
      <c r="G92" s="103">
        <f t="shared" si="16"/>
        <v>287936</v>
      </c>
      <c r="H92" s="104">
        <f t="shared" si="16"/>
        <v>288941</v>
      </c>
      <c r="I92" s="103">
        <f t="shared" si="16"/>
        <v>290026</v>
      </c>
      <c r="J92" s="105">
        <f t="shared" si="16"/>
        <v>290026</v>
      </c>
      <c r="K92" s="103">
        <f t="shared" si="16"/>
        <v>322239</v>
      </c>
      <c r="L92" s="103">
        <f t="shared" si="16"/>
        <v>322693</v>
      </c>
      <c r="M92" s="103">
        <f t="shared" si="16"/>
        <v>337778.97499999998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/>
      <c r="D108" s="107"/>
      <c r="N108" s="107"/>
      <c r="O108" s="107"/>
    </row>
    <row r="109" spans="3:15" s="18" customFormat="1" x14ac:dyDescent="0.25">
      <c r="C109" s="107"/>
      <c r="D109" s="107"/>
      <c r="N109" s="107"/>
      <c r="O109" s="107"/>
    </row>
    <row r="110" spans="3:15" s="18" customFormat="1" x14ac:dyDescent="0.25">
      <c r="C110" s="107"/>
      <c r="D110" s="107"/>
      <c r="N110" s="107"/>
      <c r="O110" s="107"/>
    </row>
    <row r="111" spans="3:15" s="18" customFormat="1" x14ac:dyDescent="0.25">
      <c r="C111" s="107"/>
      <c r="D111" s="107"/>
      <c r="N111" s="107"/>
      <c r="O111" s="107"/>
    </row>
    <row r="112" spans="3:15" s="18" customFormat="1" x14ac:dyDescent="0.25">
      <c r="C112" s="107"/>
      <c r="D112" s="107"/>
      <c r="N112" s="107"/>
      <c r="O112" s="107"/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5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5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5">
      <c r="A4" s="56"/>
      <c r="B4" s="111" t="s">
        <v>41</v>
      </c>
      <c r="C4" s="112" t="s">
        <v>0</v>
      </c>
      <c r="D4" s="112" t="s">
        <v>0</v>
      </c>
      <c r="E4" s="27">
        <f>E5+E8+E47</f>
        <v>405145</v>
      </c>
      <c r="F4" s="27">
        <f t="shared" ref="F4:M4" si="0">F5+F8+F47</f>
        <v>571675</v>
      </c>
      <c r="G4" s="27">
        <f t="shared" si="0"/>
        <v>414905</v>
      </c>
      <c r="H4" s="28">
        <f t="shared" si="0"/>
        <v>443962</v>
      </c>
      <c r="I4" s="27">
        <f t="shared" si="0"/>
        <v>486570</v>
      </c>
      <c r="J4" s="29">
        <f t="shared" si="0"/>
        <v>428379</v>
      </c>
      <c r="K4" s="27">
        <f t="shared" si="0"/>
        <v>1206810</v>
      </c>
      <c r="L4" s="27">
        <f t="shared" si="0"/>
        <v>1630239</v>
      </c>
      <c r="M4" s="27">
        <f t="shared" si="0"/>
        <v>1699347.9330000002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5">
      <c r="A5" s="70"/>
      <c r="B5" s="114" t="s">
        <v>42</v>
      </c>
      <c r="C5" s="115" t="s">
        <v>0</v>
      </c>
      <c r="D5" s="116" t="s">
        <v>0</v>
      </c>
      <c r="E5" s="59">
        <f>SUM(E6:E7)</f>
        <v>114310</v>
      </c>
      <c r="F5" s="59">
        <f t="shared" ref="F5:M5" si="1">SUM(F6:F7)</f>
        <v>128798</v>
      </c>
      <c r="G5" s="59">
        <f t="shared" si="1"/>
        <v>116047</v>
      </c>
      <c r="H5" s="60">
        <f t="shared" si="1"/>
        <v>156570</v>
      </c>
      <c r="I5" s="59">
        <f t="shared" si="1"/>
        <v>149172</v>
      </c>
      <c r="J5" s="61">
        <f t="shared" si="1"/>
        <v>149828</v>
      </c>
      <c r="K5" s="59">
        <f t="shared" si="1"/>
        <v>175248</v>
      </c>
      <c r="L5" s="59">
        <f t="shared" si="1"/>
        <v>182098</v>
      </c>
      <c r="M5" s="59">
        <f t="shared" si="1"/>
        <v>191749.19399999999</v>
      </c>
      <c r="N5" s="117" t="s">
        <v>0</v>
      </c>
      <c r="O5" s="68" t="s">
        <v>0</v>
      </c>
      <c r="AA5" s="41">
        <v>1</v>
      </c>
    </row>
    <row r="6" spans="1:27" s="18" customFormat="1" x14ac:dyDescent="0.25">
      <c r="A6" s="70"/>
      <c r="B6" s="118" t="s">
        <v>43</v>
      </c>
      <c r="C6" s="119" t="s">
        <v>0</v>
      </c>
      <c r="D6" s="115" t="s">
        <v>0</v>
      </c>
      <c r="E6" s="36">
        <v>96558</v>
      </c>
      <c r="F6" s="36">
        <v>97263</v>
      </c>
      <c r="G6" s="36">
        <v>99525</v>
      </c>
      <c r="H6" s="37">
        <v>133718</v>
      </c>
      <c r="I6" s="36">
        <v>126320</v>
      </c>
      <c r="J6" s="38">
        <v>120966</v>
      </c>
      <c r="K6" s="36">
        <v>152162</v>
      </c>
      <c r="L6" s="36">
        <v>159094</v>
      </c>
      <c r="M6" s="36">
        <v>167525.98199999999</v>
      </c>
      <c r="N6" s="120" t="s">
        <v>0</v>
      </c>
      <c r="O6" s="69" t="s">
        <v>0</v>
      </c>
      <c r="AA6" s="32" t="s">
        <v>11</v>
      </c>
    </row>
    <row r="7" spans="1:27" s="18" customFormat="1" x14ac:dyDescent="0.25">
      <c r="A7" s="70"/>
      <c r="B7" s="118" t="s">
        <v>44</v>
      </c>
      <c r="C7" s="119" t="s">
        <v>0</v>
      </c>
      <c r="D7" s="121" t="s">
        <v>0</v>
      </c>
      <c r="E7" s="51">
        <v>17752</v>
      </c>
      <c r="F7" s="51">
        <v>31535</v>
      </c>
      <c r="G7" s="51">
        <v>16522</v>
      </c>
      <c r="H7" s="52">
        <v>22852</v>
      </c>
      <c r="I7" s="51">
        <v>22852</v>
      </c>
      <c r="J7" s="53">
        <v>28862</v>
      </c>
      <c r="K7" s="51">
        <v>23086</v>
      </c>
      <c r="L7" s="51">
        <v>23004</v>
      </c>
      <c r="M7" s="51">
        <v>24223.212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290835</v>
      </c>
      <c r="F8" s="59">
        <f t="shared" ref="F8:M8" si="2">SUM(F9:F46)</f>
        <v>442877</v>
      </c>
      <c r="G8" s="59">
        <f t="shared" si="2"/>
        <v>298858</v>
      </c>
      <c r="H8" s="60">
        <f t="shared" si="2"/>
        <v>287392</v>
      </c>
      <c r="I8" s="59">
        <f t="shared" si="2"/>
        <v>337398</v>
      </c>
      <c r="J8" s="61">
        <f t="shared" si="2"/>
        <v>278496</v>
      </c>
      <c r="K8" s="59">
        <f t="shared" si="2"/>
        <v>1031562</v>
      </c>
      <c r="L8" s="59">
        <f t="shared" si="2"/>
        <v>1448141</v>
      </c>
      <c r="M8" s="59">
        <f t="shared" si="2"/>
        <v>1507598.7390000003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9</v>
      </c>
      <c r="G9" s="36">
        <v>0</v>
      </c>
      <c r="H9" s="37">
        <v>5</v>
      </c>
      <c r="I9" s="36">
        <v>10</v>
      </c>
      <c r="J9" s="38">
        <v>0</v>
      </c>
      <c r="K9" s="36">
        <v>6</v>
      </c>
      <c r="L9" s="36">
        <v>7</v>
      </c>
      <c r="M9" s="36">
        <v>7.2119999999999997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125</v>
      </c>
      <c r="F10" s="44">
        <v>19</v>
      </c>
      <c r="G10" s="44">
        <v>1144</v>
      </c>
      <c r="H10" s="45">
        <v>80</v>
      </c>
      <c r="I10" s="44">
        <v>963</v>
      </c>
      <c r="J10" s="46">
        <v>1607</v>
      </c>
      <c r="K10" s="44">
        <v>504</v>
      </c>
      <c r="L10" s="44">
        <v>485</v>
      </c>
      <c r="M10" s="44">
        <v>510.70499999999998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156</v>
      </c>
      <c r="F11" s="44">
        <v>72</v>
      </c>
      <c r="G11" s="44">
        <v>106</v>
      </c>
      <c r="H11" s="45">
        <v>288</v>
      </c>
      <c r="I11" s="44">
        <v>147</v>
      </c>
      <c r="J11" s="46">
        <v>889</v>
      </c>
      <c r="K11" s="44">
        <v>344</v>
      </c>
      <c r="L11" s="44">
        <v>342</v>
      </c>
      <c r="M11" s="44">
        <v>360.12599999999998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500</v>
      </c>
      <c r="H12" s="45">
        <v>0</v>
      </c>
      <c r="I12" s="44">
        <v>0</v>
      </c>
      <c r="J12" s="46">
        <v>1060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8</v>
      </c>
      <c r="F14" s="44">
        <v>4</v>
      </c>
      <c r="G14" s="44">
        <v>408</v>
      </c>
      <c r="H14" s="45">
        <v>229</v>
      </c>
      <c r="I14" s="44">
        <v>692</v>
      </c>
      <c r="J14" s="46">
        <v>865</v>
      </c>
      <c r="K14" s="44">
        <v>342</v>
      </c>
      <c r="L14" s="44">
        <v>336</v>
      </c>
      <c r="M14" s="44">
        <v>353.80799999999999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1854</v>
      </c>
      <c r="F15" s="44">
        <v>1727</v>
      </c>
      <c r="G15" s="44">
        <v>5953</v>
      </c>
      <c r="H15" s="45">
        <v>1645</v>
      </c>
      <c r="I15" s="44">
        <v>1559</v>
      </c>
      <c r="J15" s="46">
        <v>2439</v>
      </c>
      <c r="K15" s="44">
        <v>2772</v>
      </c>
      <c r="L15" s="44">
        <v>2751</v>
      </c>
      <c r="M15" s="44">
        <v>2896.8029999999999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9</v>
      </c>
      <c r="F16" s="44">
        <v>0</v>
      </c>
      <c r="G16" s="44">
        <v>161</v>
      </c>
      <c r="H16" s="45">
        <v>0</v>
      </c>
      <c r="I16" s="44">
        <v>110</v>
      </c>
      <c r="J16" s="46">
        <v>84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20155</v>
      </c>
      <c r="F17" s="44">
        <v>2306</v>
      </c>
      <c r="G17" s="44">
        <v>48797</v>
      </c>
      <c r="H17" s="45">
        <v>53</v>
      </c>
      <c r="I17" s="44">
        <v>53</v>
      </c>
      <c r="J17" s="46">
        <v>39019</v>
      </c>
      <c r="K17" s="44">
        <v>5815</v>
      </c>
      <c r="L17" s="44">
        <v>12053</v>
      </c>
      <c r="M17" s="44">
        <v>12691.808999999999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61</v>
      </c>
      <c r="F18" s="44">
        <v>6</v>
      </c>
      <c r="G18" s="44">
        <v>6</v>
      </c>
      <c r="H18" s="45">
        <v>11808</v>
      </c>
      <c r="I18" s="44">
        <v>8274</v>
      </c>
      <c r="J18" s="46">
        <v>3726</v>
      </c>
      <c r="K18" s="44">
        <v>14629</v>
      </c>
      <c r="L18" s="44">
        <v>26625</v>
      </c>
      <c r="M18" s="44">
        <v>28036.125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1282</v>
      </c>
      <c r="G21" s="44">
        <v>3751</v>
      </c>
      <c r="H21" s="45">
        <v>0</v>
      </c>
      <c r="I21" s="44">
        <v>110</v>
      </c>
      <c r="J21" s="46">
        <v>3582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213549</v>
      </c>
      <c r="F22" s="44">
        <v>376813</v>
      </c>
      <c r="G22" s="44">
        <v>83624</v>
      </c>
      <c r="H22" s="45">
        <v>119432</v>
      </c>
      <c r="I22" s="44">
        <v>171890</v>
      </c>
      <c r="J22" s="46">
        <v>104035</v>
      </c>
      <c r="K22" s="44">
        <v>861622</v>
      </c>
      <c r="L22" s="44">
        <v>1245626</v>
      </c>
      <c r="M22" s="44">
        <v>1294350.7619999999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6479</v>
      </c>
      <c r="H23" s="45">
        <v>5</v>
      </c>
      <c r="I23" s="44">
        <v>5</v>
      </c>
      <c r="J23" s="46">
        <v>8667</v>
      </c>
      <c r="K23" s="44">
        <v>5</v>
      </c>
      <c r="L23" s="44">
        <v>5</v>
      </c>
      <c r="M23" s="44">
        <v>4.1649999999999991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13</v>
      </c>
      <c r="F24" s="44">
        <v>18</v>
      </c>
      <c r="G24" s="44">
        <v>14</v>
      </c>
      <c r="H24" s="45">
        <v>259</v>
      </c>
      <c r="I24" s="44">
        <v>259</v>
      </c>
      <c r="J24" s="46">
        <v>12</v>
      </c>
      <c r="K24" s="44">
        <v>190</v>
      </c>
      <c r="L24" s="44">
        <v>273</v>
      </c>
      <c r="M24" s="44">
        <v>287.46899999999999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12530</v>
      </c>
      <c r="I25" s="44">
        <v>12525</v>
      </c>
      <c r="J25" s="46">
        <v>31315</v>
      </c>
      <c r="K25" s="44">
        <v>13622</v>
      </c>
      <c r="L25" s="44">
        <v>13660</v>
      </c>
      <c r="M25" s="44">
        <v>14385.026999999927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460</v>
      </c>
      <c r="J27" s="46">
        <v>1270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</v>
      </c>
      <c r="F29" s="44">
        <v>3</v>
      </c>
      <c r="G29" s="44">
        <v>8</v>
      </c>
      <c r="H29" s="45">
        <v>53</v>
      </c>
      <c r="I29" s="44">
        <v>53</v>
      </c>
      <c r="J29" s="46">
        <v>0</v>
      </c>
      <c r="K29" s="44">
        <v>0</v>
      </c>
      <c r="L29" s="44">
        <v>68</v>
      </c>
      <c r="M29" s="44">
        <v>71.603999999999985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8478</v>
      </c>
      <c r="F30" s="44">
        <v>6802</v>
      </c>
      <c r="G30" s="44">
        <v>11127</v>
      </c>
      <c r="H30" s="45">
        <v>30660</v>
      </c>
      <c r="I30" s="44">
        <v>16236</v>
      </c>
      <c r="J30" s="46">
        <v>2199</v>
      </c>
      <c r="K30" s="44">
        <v>30742</v>
      </c>
      <c r="L30" s="44">
        <v>31660</v>
      </c>
      <c r="M30" s="44">
        <v>33337.979999999996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6</v>
      </c>
      <c r="F31" s="44">
        <v>0</v>
      </c>
      <c r="G31" s="44">
        <v>0</v>
      </c>
      <c r="H31" s="45">
        <v>43</v>
      </c>
      <c r="I31" s="44">
        <v>43</v>
      </c>
      <c r="J31" s="46">
        <v>0</v>
      </c>
      <c r="K31" s="44">
        <v>0</v>
      </c>
      <c r="L31" s="44">
        <v>45</v>
      </c>
      <c r="M31" s="44">
        <v>47.384999999999991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37</v>
      </c>
      <c r="F32" s="44">
        <v>7</v>
      </c>
      <c r="G32" s="44">
        <v>65</v>
      </c>
      <c r="H32" s="45">
        <v>472</v>
      </c>
      <c r="I32" s="44">
        <v>0</v>
      </c>
      <c r="J32" s="46">
        <v>18828</v>
      </c>
      <c r="K32" s="44">
        <v>0</v>
      </c>
      <c r="L32" s="44">
        <v>495</v>
      </c>
      <c r="M32" s="44">
        <v>521.03499999999997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4</v>
      </c>
      <c r="F33" s="44">
        <v>3</v>
      </c>
      <c r="G33" s="44">
        <v>5</v>
      </c>
      <c r="H33" s="45">
        <v>4</v>
      </c>
      <c r="I33" s="44">
        <v>4</v>
      </c>
      <c r="J33" s="46">
        <v>0</v>
      </c>
      <c r="K33" s="44">
        <v>0</v>
      </c>
      <c r="L33" s="44">
        <v>6</v>
      </c>
      <c r="M33" s="44">
        <v>6.4119999999999999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5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10923</v>
      </c>
      <c r="F37" s="44">
        <v>7702</v>
      </c>
      <c r="G37" s="44">
        <v>25416</v>
      </c>
      <c r="H37" s="45">
        <v>41953</v>
      </c>
      <c r="I37" s="44">
        <v>43948</v>
      </c>
      <c r="J37" s="46">
        <v>4812</v>
      </c>
      <c r="K37" s="44">
        <v>38173</v>
      </c>
      <c r="L37" s="44">
        <v>42955</v>
      </c>
      <c r="M37" s="44">
        <v>45231.614999999998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596</v>
      </c>
      <c r="F38" s="44">
        <v>633</v>
      </c>
      <c r="G38" s="44">
        <v>771</v>
      </c>
      <c r="H38" s="45">
        <v>2217</v>
      </c>
      <c r="I38" s="44">
        <v>2218</v>
      </c>
      <c r="J38" s="46">
        <v>2001</v>
      </c>
      <c r="K38" s="44">
        <v>2812</v>
      </c>
      <c r="L38" s="44">
        <v>2327</v>
      </c>
      <c r="M38" s="44">
        <v>2450.3310000000001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25166</v>
      </c>
      <c r="F39" s="44">
        <v>27574</v>
      </c>
      <c r="G39" s="44">
        <v>102817</v>
      </c>
      <c r="H39" s="45">
        <v>46626</v>
      </c>
      <c r="I39" s="44">
        <v>56919</v>
      </c>
      <c r="J39" s="46">
        <v>41675</v>
      </c>
      <c r="K39" s="44">
        <v>39666</v>
      </c>
      <c r="L39" s="44">
        <v>47815</v>
      </c>
      <c r="M39" s="44">
        <v>50349.195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27</v>
      </c>
      <c r="G40" s="44">
        <v>7</v>
      </c>
      <c r="H40" s="45">
        <v>5</v>
      </c>
      <c r="I40" s="44">
        <v>5</v>
      </c>
      <c r="J40" s="46">
        <v>1200</v>
      </c>
      <c r="K40" s="44">
        <v>6</v>
      </c>
      <c r="L40" s="44">
        <v>7</v>
      </c>
      <c r="M40" s="44">
        <v>7.3709999999999996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30</v>
      </c>
      <c r="F41" s="44">
        <v>0</v>
      </c>
      <c r="G41" s="44">
        <v>23</v>
      </c>
      <c r="H41" s="45">
        <v>0</v>
      </c>
      <c r="I41" s="44">
        <v>565</v>
      </c>
      <c r="J41" s="46">
        <v>485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17536</v>
      </c>
      <c r="G42" s="44">
        <v>7240</v>
      </c>
      <c r="H42" s="45">
        <v>16902</v>
      </c>
      <c r="I42" s="44">
        <v>16864</v>
      </c>
      <c r="J42" s="46">
        <v>6394</v>
      </c>
      <c r="K42" s="44">
        <v>17945</v>
      </c>
      <c r="L42" s="44">
        <v>18104</v>
      </c>
      <c r="M42" s="44">
        <v>19063.512000000002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9070</v>
      </c>
      <c r="F43" s="44">
        <v>132</v>
      </c>
      <c r="G43" s="44">
        <v>114</v>
      </c>
      <c r="H43" s="45">
        <v>1318</v>
      </c>
      <c r="I43" s="44">
        <v>1896</v>
      </c>
      <c r="J43" s="46">
        <v>1048</v>
      </c>
      <c r="K43" s="44">
        <v>1442</v>
      </c>
      <c r="L43" s="44">
        <v>1523</v>
      </c>
      <c r="M43" s="44">
        <v>1603.7190000000001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577</v>
      </c>
      <c r="F44" s="44">
        <v>188</v>
      </c>
      <c r="G44" s="44">
        <v>314</v>
      </c>
      <c r="H44" s="45">
        <v>383</v>
      </c>
      <c r="I44" s="44">
        <v>254</v>
      </c>
      <c r="J44" s="46">
        <v>301</v>
      </c>
      <c r="K44" s="44">
        <v>500</v>
      </c>
      <c r="L44" s="44">
        <v>536</v>
      </c>
      <c r="M44" s="44">
        <v>564.4079999999999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</v>
      </c>
      <c r="F45" s="44">
        <v>14</v>
      </c>
      <c r="G45" s="44">
        <v>8</v>
      </c>
      <c r="H45" s="45">
        <v>422</v>
      </c>
      <c r="I45" s="44">
        <v>826</v>
      </c>
      <c r="J45" s="46">
        <v>318</v>
      </c>
      <c r="K45" s="44">
        <v>425</v>
      </c>
      <c r="L45" s="44">
        <v>437</v>
      </c>
      <c r="M45" s="44">
        <v>460.16099999999994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510</v>
      </c>
      <c r="J46" s="53">
        <v>660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5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55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5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55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5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5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87919</v>
      </c>
      <c r="F51" s="27">
        <f t="shared" ref="F51:M51" si="4">F52+F59+F62+F63+F64+F72+F73</f>
        <v>40362</v>
      </c>
      <c r="G51" s="27">
        <f t="shared" si="4"/>
        <v>25332</v>
      </c>
      <c r="H51" s="28">
        <f t="shared" si="4"/>
        <v>21843</v>
      </c>
      <c r="I51" s="27">
        <f t="shared" si="4"/>
        <v>21943</v>
      </c>
      <c r="J51" s="29">
        <f t="shared" si="4"/>
        <v>22873</v>
      </c>
      <c r="K51" s="27">
        <f t="shared" si="4"/>
        <v>1990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5">
      <c r="A52" s="70"/>
      <c r="B52" s="114" t="s">
        <v>86</v>
      </c>
      <c r="C52" s="115" t="s">
        <v>0</v>
      </c>
      <c r="D52" s="116" t="s">
        <v>0</v>
      </c>
      <c r="E52" s="36">
        <f>E53+E56</f>
        <v>74384</v>
      </c>
      <c r="F52" s="36">
        <f t="shared" ref="F52:M52" si="5">F53+F56</f>
        <v>10000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5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5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5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5">
      <c r="A56" s="70"/>
      <c r="B56" s="118" t="s">
        <v>90</v>
      </c>
      <c r="C56" s="119" t="s">
        <v>0</v>
      </c>
      <c r="D56" s="116" t="s">
        <v>0</v>
      </c>
      <c r="E56" s="51">
        <f>SUM(E57:E58)</f>
        <v>74384</v>
      </c>
      <c r="F56" s="51">
        <f t="shared" ref="F56:M56" si="7">SUM(F57:F58)</f>
        <v>10000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5">
      <c r="A57" s="70"/>
      <c r="B57" s="134" t="s">
        <v>90</v>
      </c>
      <c r="C57" s="119" t="s">
        <v>0</v>
      </c>
      <c r="D57" s="115" t="s">
        <v>0</v>
      </c>
      <c r="E57" s="36">
        <v>74384</v>
      </c>
      <c r="F57" s="36">
        <v>10000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5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5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20000</v>
      </c>
      <c r="G59" s="59">
        <f t="shared" si="8"/>
        <v>20000</v>
      </c>
      <c r="H59" s="60">
        <f t="shared" si="8"/>
        <v>20000</v>
      </c>
      <c r="I59" s="59">
        <f t="shared" si="8"/>
        <v>20000</v>
      </c>
      <c r="J59" s="61">
        <f t="shared" si="8"/>
        <v>20000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5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5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20000</v>
      </c>
      <c r="G61" s="51">
        <v>20000</v>
      </c>
      <c r="H61" s="52">
        <v>20000</v>
      </c>
      <c r="I61" s="51">
        <v>20000</v>
      </c>
      <c r="J61" s="53">
        <v>20000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5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5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5">
      <c r="A73" s="70"/>
      <c r="B73" s="114" t="s">
        <v>101</v>
      </c>
      <c r="C73" s="119" t="s">
        <v>0</v>
      </c>
      <c r="D73" s="123" t="s">
        <v>0</v>
      </c>
      <c r="E73" s="44">
        <f>SUM(E74:E75)</f>
        <v>13535</v>
      </c>
      <c r="F73" s="44">
        <f t="shared" ref="F73:M73" si="12">SUM(F74:F75)</f>
        <v>10362</v>
      </c>
      <c r="G73" s="44">
        <f t="shared" si="12"/>
        <v>5332</v>
      </c>
      <c r="H73" s="45">
        <f t="shared" si="12"/>
        <v>1843</v>
      </c>
      <c r="I73" s="44">
        <f t="shared" si="12"/>
        <v>1943</v>
      </c>
      <c r="J73" s="46">
        <f t="shared" si="12"/>
        <v>2873</v>
      </c>
      <c r="K73" s="44">
        <f t="shared" si="12"/>
        <v>1990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5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2267</v>
      </c>
      <c r="G74" s="36">
        <v>5324</v>
      </c>
      <c r="H74" s="37">
        <v>1843</v>
      </c>
      <c r="I74" s="36">
        <v>1943</v>
      </c>
      <c r="J74" s="38">
        <v>2873</v>
      </c>
      <c r="K74" s="36">
        <v>1990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5">
      <c r="A75" s="70"/>
      <c r="B75" s="118" t="s">
        <v>103</v>
      </c>
      <c r="C75" s="119" t="s">
        <v>0</v>
      </c>
      <c r="D75" s="121" t="s">
        <v>0</v>
      </c>
      <c r="E75" s="51">
        <v>13535</v>
      </c>
      <c r="F75" s="51">
        <v>8095</v>
      </c>
      <c r="G75" s="51">
        <v>8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5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487786</v>
      </c>
      <c r="F77" s="27">
        <f t="shared" ref="F77:M77" si="13">F78+F81+F84+F85+F86+F87+F88</f>
        <v>497229</v>
      </c>
      <c r="G77" s="27">
        <f t="shared" si="13"/>
        <v>769813</v>
      </c>
      <c r="H77" s="28">
        <f t="shared" si="13"/>
        <v>1046649</v>
      </c>
      <c r="I77" s="27">
        <f t="shared" si="13"/>
        <v>1239904</v>
      </c>
      <c r="J77" s="29">
        <f t="shared" si="13"/>
        <v>855501</v>
      </c>
      <c r="K77" s="27">
        <f t="shared" si="13"/>
        <v>188742</v>
      </c>
      <c r="L77" s="27">
        <f t="shared" si="13"/>
        <v>131229</v>
      </c>
      <c r="M77" s="27">
        <f t="shared" si="13"/>
        <v>132327.93700000001</v>
      </c>
      <c r="N77" s="113" t="s">
        <v>0</v>
      </c>
      <c r="O77" s="30" t="s">
        <v>0</v>
      </c>
    </row>
    <row r="78" spans="1:15" s="18" customFormat="1" x14ac:dyDescent="0.25">
      <c r="A78" s="70"/>
      <c r="B78" s="114" t="s">
        <v>105</v>
      </c>
      <c r="C78" s="115" t="s">
        <v>0</v>
      </c>
      <c r="D78" s="116" t="s">
        <v>0</v>
      </c>
      <c r="E78" s="59">
        <f>SUM(E79:E80)</f>
        <v>487137</v>
      </c>
      <c r="F78" s="59">
        <f t="shared" ref="F78:M78" si="14">SUM(F79:F80)</f>
        <v>496280</v>
      </c>
      <c r="G78" s="59">
        <f t="shared" si="14"/>
        <v>767385</v>
      </c>
      <c r="H78" s="60">
        <f t="shared" si="14"/>
        <v>1044830</v>
      </c>
      <c r="I78" s="59">
        <f t="shared" si="14"/>
        <v>1236115</v>
      </c>
      <c r="J78" s="61">
        <f t="shared" si="14"/>
        <v>851672</v>
      </c>
      <c r="K78" s="59">
        <f t="shared" si="14"/>
        <v>186821</v>
      </c>
      <c r="L78" s="59">
        <f t="shared" si="14"/>
        <v>129400</v>
      </c>
      <c r="M78" s="59">
        <f t="shared" si="14"/>
        <v>130402</v>
      </c>
      <c r="N78" s="117" t="s">
        <v>0</v>
      </c>
      <c r="O78" s="68" t="s">
        <v>0</v>
      </c>
    </row>
    <row r="79" spans="1:15" s="18" customFormat="1" x14ac:dyDescent="0.25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5">
      <c r="A80" s="70"/>
      <c r="B80" s="118" t="s">
        <v>107</v>
      </c>
      <c r="C80" s="119" t="s">
        <v>0</v>
      </c>
      <c r="D80" s="121" t="s">
        <v>0</v>
      </c>
      <c r="E80" s="51">
        <v>487137</v>
      </c>
      <c r="F80" s="51">
        <v>496280</v>
      </c>
      <c r="G80" s="51">
        <v>767385</v>
      </c>
      <c r="H80" s="52">
        <v>1044830</v>
      </c>
      <c r="I80" s="51">
        <v>1236115</v>
      </c>
      <c r="J80" s="53">
        <v>851672</v>
      </c>
      <c r="K80" s="51">
        <v>186821</v>
      </c>
      <c r="L80" s="51">
        <v>129400</v>
      </c>
      <c r="M80" s="51">
        <v>130402</v>
      </c>
      <c r="N80" s="122" t="s">
        <v>0</v>
      </c>
      <c r="O80" s="69" t="s">
        <v>0</v>
      </c>
    </row>
    <row r="81" spans="1:15" s="18" customFormat="1" x14ac:dyDescent="0.25">
      <c r="A81" s="70"/>
      <c r="B81" s="114" t="s">
        <v>108</v>
      </c>
      <c r="C81" s="119" t="s">
        <v>0</v>
      </c>
      <c r="D81" s="123" t="s">
        <v>0</v>
      </c>
      <c r="E81" s="44">
        <f>SUM(E82:E83)</f>
        <v>437</v>
      </c>
      <c r="F81" s="44">
        <f t="shared" ref="F81:M81" si="15">SUM(F82:F83)</f>
        <v>300</v>
      </c>
      <c r="G81" s="44">
        <f t="shared" si="15"/>
        <v>1269</v>
      </c>
      <c r="H81" s="45">
        <f t="shared" si="15"/>
        <v>1119</v>
      </c>
      <c r="I81" s="44">
        <f t="shared" si="15"/>
        <v>2089</v>
      </c>
      <c r="J81" s="46">
        <f t="shared" si="15"/>
        <v>2130</v>
      </c>
      <c r="K81" s="44">
        <f t="shared" si="15"/>
        <v>1221</v>
      </c>
      <c r="L81" s="44">
        <f t="shared" si="15"/>
        <v>1129</v>
      </c>
      <c r="M81" s="44">
        <f t="shared" si="15"/>
        <v>1188.837</v>
      </c>
      <c r="N81" s="124" t="s">
        <v>0</v>
      </c>
      <c r="O81" s="69" t="s">
        <v>0</v>
      </c>
    </row>
    <row r="82" spans="1:15" s="18" customFormat="1" x14ac:dyDescent="0.25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5">
      <c r="A83" s="70"/>
      <c r="B83" s="118" t="s">
        <v>110</v>
      </c>
      <c r="C83" s="119" t="s">
        <v>0</v>
      </c>
      <c r="D83" s="121" t="s">
        <v>0</v>
      </c>
      <c r="E83" s="51">
        <v>437</v>
      </c>
      <c r="F83" s="51">
        <v>300</v>
      </c>
      <c r="G83" s="51">
        <v>1269</v>
      </c>
      <c r="H83" s="52">
        <v>1119</v>
      </c>
      <c r="I83" s="51">
        <v>2089</v>
      </c>
      <c r="J83" s="53">
        <v>2130</v>
      </c>
      <c r="K83" s="51">
        <v>1221</v>
      </c>
      <c r="L83" s="51">
        <v>1129</v>
      </c>
      <c r="M83" s="51">
        <v>1188.837</v>
      </c>
      <c r="N83" s="122" t="s">
        <v>0</v>
      </c>
      <c r="O83" s="69" t="s">
        <v>0</v>
      </c>
    </row>
    <row r="84" spans="1:15" s="18" customFormat="1" x14ac:dyDescent="0.25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5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5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5">
      <c r="A87" s="70"/>
      <c r="B87" s="114" t="s">
        <v>37</v>
      </c>
      <c r="C87" s="119" t="s">
        <v>0</v>
      </c>
      <c r="D87" s="123" t="s">
        <v>0</v>
      </c>
      <c r="E87" s="44">
        <v>212</v>
      </c>
      <c r="F87" s="44">
        <v>649</v>
      </c>
      <c r="G87" s="44">
        <v>1131</v>
      </c>
      <c r="H87" s="45">
        <v>700</v>
      </c>
      <c r="I87" s="44">
        <v>1700</v>
      </c>
      <c r="J87" s="46">
        <v>1699</v>
      </c>
      <c r="K87" s="44">
        <v>700</v>
      </c>
      <c r="L87" s="44">
        <v>700</v>
      </c>
      <c r="M87" s="44">
        <v>737.09999999999991</v>
      </c>
      <c r="N87" s="124" t="s">
        <v>0</v>
      </c>
      <c r="O87" s="69" t="s">
        <v>0</v>
      </c>
    </row>
    <row r="88" spans="1:15" s="18" customFormat="1" x14ac:dyDescent="0.25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28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5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5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980850</v>
      </c>
      <c r="F92" s="103">
        <f t="shared" ref="F92:M92" si="16">F4+F51+F77+F90</f>
        <v>1109266</v>
      </c>
      <c r="G92" s="103">
        <f t="shared" si="16"/>
        <v>1210050</v>
      </c>
      <c r="H92" s="104">
        <f t="shared" si="16"/>
        <v>1512454</v>
      </c>
      <c r="I92" s="103">
        <f t="shared" si="16"/>
        <v>1748417</v>
      </c>
      <c r="J92" s="105">
        <f t="shared" si="16"/>
        <v>1306753</v>
      </c>
      <c r="K92" s="103">
        <f t="shared" si="16"/>
        <v>1397542</v>
      </c>
      <c r="L92" s="103">
        <f t="shared" si="16"/>
        <v>1761468</v>
      </c>
      <c r="M92" s="103">
        <f t="shared" si="16"/>
        <v>1831675.87</v>
      </c>
      <c r="N92" s="147" t="s">
        <v>0</v>
      </c>
      <c r="O92" s="106" t="s">
        <v>0</v>
      </c>
    </row>
    <row r="93" spans="1:15" s="18" customFormat="1" x14ac:dyDescent="0.25">
      <c r="C93" s="107"/>
      <c r="D93" s="107"/>
      <c r="N93" s="107"/>
      <c r="O93" s="107"/>
    </row>
    <row r="94" spans="1:15" s="18" customFormat="1" x14ac:dyDescent="0.25">
      <c r="C94" s="107"/>
      <c r="D94" s="107"/>
      <c r="N94" s="107"/>
      <c r="O94" s="107"/>
    </row>
    <row r="95" spans="1:15" s="18" customFormat="1" x14ac:dyDescent="0.25">
      <c r="C95" s="107"/>
      <c r="D95" s="107"/>
      <c r="N95" s="107"/>
      <c r="O95" s="107"/>
    </row>
    <row r="96" spans="1:15" s="18" customFormat="1" x14ac:dyDescent="0.25">
      <c r="C96" s="107"/>
      <c r="D96" s="107"/>
      <c r="N96" s="107"/>
      <c r="O96" s="107"/>
    </row>
    <row r="97" spans="3:15" s="18" customFormat="1" x14ac:dyDescent="0.25">
      <c r="C97" s="107"/>
      <c r="D97" s="107"/>
      <c r="N97" s="107"/>
      <c r="O97" s="107"/>
    </row>
    <row r="98" spans="3:15" s="18" customFormat="1" x14ac:dyDescent="0.25">
      <c r="C98" s="107"/>
      <c r="D98" s="107"/>
      <c r="N98" s="107"/>
      <c r="O98" s="107"/>
    </row>
    <row r="99" spans="3:15" s="18" customFormat="1" x14ac:dyDescent="0.25">
      <c r="C99" s="107"/>
      <c r="D99" s="107"/>
      <c r="N99" s="107"/>
      <c r="O99" s="107"/>
    </row>
    <row r="100" spans="3:15" s="18" customFormat="1" x14ac:dyDescent="0.25">
      <c r="C100" s="107"/>
      <c r="D100" s="107"/>
      <c r="N100" s="107"/>
      <c r="O100" s="107"/>
    </row>
    <row r="101" spans="3:15" s="18" customFormat="1" x14ac:dyDescent="0.25">
      <c r="C101" s="107"/>
      <c r="D101" s="107"/>
      <c r="N101" s="107"/>
      <c r="O101" s="107"/>
    </row>
    <row r="102" spans="3:15" s="18" customFormat="1" x14ac:dyDescent="0.25">
      <c r="C102" s="107"/>
      <c r="D102" s="107"/>
      <c r="N102" s="107"/>
      <c r="O102" s="107"/>
    </row>
    <row r="103" spans="3:15" s="18" customFormat="1" x14ac:dyDescent="0.25">
      <c r="C103" s="107"/>
      <c r="D103" s="107"/>
      <c r="N103" s="107"/>
      <c r="O103" s="107"/>
    </row>
    <row r="104" spans="3:15" s="18" customFormat="1" x14ac:dyDescent="0.25">
      <c r="C104" s="107"/>
      <c r="D104" s="107"/>
      <c r="N104" s="107"/>
      <c r="O104" s="107"/>
    </row>
    <row r="105" spans="3:15" s="18" customFormat="1" x14ac:dyDescent="0.25">
      <c r="C105" s="107"/>
      <c r="D105" s="107"/>
      <c r="N105" s="107"/>
      <c r="O105" s="107"/>
    </row>
    <row r="106" spans="3:15" s="18" customFormat="1" x14ac:dyDescent="0.25">
      <c r="C106" s="107"/>
      <c r="D106" s="107"/>
      <c r="N106" s="107"/>
      <c r="O106" s="107"/>
    </row>
    <row r="107" spans="3:15" s="18" customFormat="1" x14ac:dyDescent="0.25">
      <c r="C107" s="107"/>
      <c r="D107" s="107"/>
      <c r="N107" s="107"/>
      <c r="O107" s="107"/>
    </row>
    <row r="108" spans="3:15" s="18" customFormat="1" x14ac:dyDescent="0.25">
      <c r="C108" s="107"/>
      <c r="D108" s="107"/>
      <c r="N108" s="107"/>
      <c r="O108" s="107"/>
    </row>
    <row r="109" spans="3:15" s="18" customFormat="1" x14ac:dyDescent="0.25">
      <c r="C109" s="107"/>
      <c r="D109" s="107"/>
      <c r="N109" s="107"/>
      <c r="O109" s="107"/>
    </row>
    <row r="110" spans="3:15" s="18" customFormat="1" x14ac:dyDescent="0.25">
      <c r="C110" s="107"/>
      <c r="D110" s="107"/>
      <c r="N110" s="107"/>
      <c r="O110" s="107"/>
    </row>
    <row r="111" spans="3:15" s="18" customFormat="1" x14ac:dyDescent="0.25">
      <c r="C111" s="107"/>
      <c r="D111" s="107"/>
      <c r="N111" s="107"/>
      <c r="O111" s="107"/>
    </row>
    <row r="112" spans="3:15" s="18" customFormat="1" x14ac:dyDescent="0.25">
      <c r="C112" s="107"/>
      <c r="D112" s="107"/>
      <c r="N112" s="107"/>
      <c r="O112" s="107"/>
    </row>
    <row r="113" spans="3:15" s="18" customFormat="1" x14ac:dyDescent="0.25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5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5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5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5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5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5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5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5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5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5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5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5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5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5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5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5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5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5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5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5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5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5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5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5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5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5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5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5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5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5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5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5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5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5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5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5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5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5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5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5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5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5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5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5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5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5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5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5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5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5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5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5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5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5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5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5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5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5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5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5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5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5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5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5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5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5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5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5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5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5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5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5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5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5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5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5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5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5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5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5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5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5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5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5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5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5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5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5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5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5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5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5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5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5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5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5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5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5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5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5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5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5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5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5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5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5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5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5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5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5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5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5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5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5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5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5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5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5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5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5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5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5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5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5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5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5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5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5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5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5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5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5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5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5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5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5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5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5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5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5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5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5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5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5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5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5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5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5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5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5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5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5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5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5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5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5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5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5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5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5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5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5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5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5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5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5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5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5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5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5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5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5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5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5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5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5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5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5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5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5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5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5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5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5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5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5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5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5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5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5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5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5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5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5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5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5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5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5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5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830770</v>
      </c>
      <c r="D4" s="148">
        <f t="shared" ref="D4:K4" si="0">SUM(D5:D7)</f>
        <v>992647</v>
      </c>
      <c r="E4" s="148">
        <f t="shared" si="0"/>
        <v>913095</v>
      </c>
      <c r="F4" s="149">
        <f t="shared" si="0"/>
        <v>973498</v>
      </c>
      <c r="G4" s="148">
        <f t="shared" si="0"/>
        <v>1015638</v>
      </c>
      <c r="H4" s="150">
        <f t="shared" si="0"/>
        <v>956278</v>
      </c>
      <c r="I4" s="148">
        <f t="shared" si="0"/>
        <v>1779775</v>
      </c>
      <c r="J4" s="148">
        <f t="shared" si="0"/>
        <v>2204703</v>
      </c>
      <c r="K4" s="148">
        <f t="shared" si="0"/>
        <v>2299985.1809999999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367926</v>
      </c>
      <c r="D5" s="153">
        <v>402449</v>
      </c>
      <c r="E5" s="153">
        <v>447361</v>
      </c>
      <c r="F5" s="152">
        <v>529911</v>
      </c>
      <c r="G5" s="153">
        <v>510095</v>
      </c>
      <c r="H5" s="154">
        <v>509518</v>
      </c>
      <c r="I5" s="153">
        <v>565212</v>
      </c>
      <c r="J5" s="153">
        <v>601182</v>
      </c>
      <c r="K5" s="154">
        <v>633044.64599999995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462844</v>
      </c>
      <c r="D6" s="157">
        <v>590198</v>
      </c>
      <c r="E6" s="157">
        <v>465734</v>
      </c>
      <c r="F6" s="156">
        <v>443587</v>
      </c>
      <c r="G6" s="157">
        <v>505543</v>
      </c>
      <c r="H6" s="158">
        <v>446640</v>
      </c>
      <c r="I6" s="157">
        <v>1214563</v>
      </c>
      <c r="J6" s="157">
        <v>1603521</v>
      </c>
      <c r="K6" s="158">
        <v>1666940.5349999997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120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295155</v>
      </c>
      <c r="D8" s="148">
        <f t="shared" ref="D8:K8" si="1">SUM(D9:D15)</f>
        <v>224240</v>
      </c>
      <c r="E8" s="148">
        <f t="shared" si="1"/>
        <v>240225</v>
      </c>
      <c r="F8" s="149">
        <f t="shared" si="1"/>
        <v>232238</v>
      </c>
      <c r="G8" s="148">
        <f t="shared" si="1"/>
        <v>237501</v>
      </c>
      <c r="H8" s="150">
        <f t="shared" si="1"/>
        <v>239580</v>
      </c>
      <c r="I8" s="148">
        <f t="shared" si="1"/>
        <v>223445</v>
      </c>
      <c r="J8" s="148">
        <f t="shared" si="1"/>
        <v>230929</v>
      </c>
      <c r="K8" s="148">
        <f t="shared" si="1"/>
        <v>243104.6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74384</v>
      </c>
      <c r="D9" s="153">
        <v>10000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20000</v>
      </c>
      <c r="E10" s="157">
        <v>25000</v>
      </c>
      <c r="F10" s="156">
        <v>20000</v>
      </c>
      <c r="G10" s="157">
        <v>25000</v>
      </c>
      <c r="H10" s="158">
        <v>25000</v>
      </c>
      <c r="I10" s="157">
        <v>5000</v>
      </c>
      <c r="J10" s="157">
        <v>5000</v>
      </c>
      <c r="K10" s="158">
        <v>5265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199947</v>
      </c>
      <c r="D13" s="157">
        <v>183669</v>
      </c>
      <c r="E13" s="157">
        <v>209186</v>
      </c>
      <c r="F13" s="156">
        <v>204382</v>
      </c>
      <c r="G13" s="157">
        <v>209382</v>
      </c>
      <c r="H13" s="158">
        <v>210382</v>
      </c>
      <c r="I13" s="157">
        <v>216060</v>
      </c>
      <c r="J13" s="157">
        <v>225929</v>
      </c>
      <c r="K13" s="158">
        <v>237839.6</v>
      </c>
    </row>
    <row r="14" spans="1:27" s="18" customFormat="1" ht="12.75" customHeight="1" x14ac:dyDescent="0.25">
      <c r="A14" s="70"/>
      <c r="B14" s="114" t="s">
        <v>100</v>
      </c>
      <c r="C14" s="156">
        <v>6278</v>
      </c>
      <c r="D14" s="157">
        <v>0</v>
      </c>
      <c r="E14" s="157">
        <v>0</v>
      </c>
      <c r="F14" s="156">
        <v>5000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14546</v>
      </c>
      <c r="D15" s="160">
        <v>10571</v>
      </c>
      <c r="E15" s="160">
        <v>6039</v>
      </c>
      <c r="F15" s="159">
        <v>2856</v>
      </c>
      <c r="G15" s="160">
        <v>3119</v>
      </c>
      <c r="H15" s="161">
        <v>4198</v>
      </c>
      <c r="I15" s="160">
        <v>2385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492204</v>
      </c>
      <c r="D16" s="148">
        <f t="shared" ref="D16:K16" si="2">SUM(D17:D23)</f>
        <v>499475</v>
      </c>
      <c r="E16" s="148">
        <f t="shared" si="2"/>
        <v>774362</v>
      </c>
      <c r="F16" s="149">
        <f t="shared" si="2"/>
        <v>1054677</v>
      </c>
      <c r="G16" s="148">
        <f t="shared" si="2"/>
        <v>1250593</v>
      </c>
      <c r="H16" s="150">
        <f t="shared" si="2"/>
        <v>866210</v>
      </c>
      <c r="I16" s="148">
        <f t="shared" si="2"/>
        <v>192022</v>
      </c>
      <c r="J16" s="148">
        <f t="shared" si="2"/>
        <v>134983</v>
      </c>
      <c r="K16" s="148">
        <f t="shared" si="2"/>
        <v>136280.899</v>
      </c>
    </row>
    <row r="17" spans="1:11" s="18" customFormat="1" ht="12.75" customHeight="1" x14ac:dyDescent="0.25">
      <c r="A17" s="70"/>
      <c r="B17" s="114" t="s">
        <v>105</v>
      </c>
      <c r="C17" s="152">
        <v>489075</v>
      </c>
      <c r="D17" s="153">
        <v>496280</v>
      </c>
      <c r="E17" s="153">
        <v>767385</v>
      </c>
      <c r="F17" s="152">
        <v>1044830</v>
      </c>
      <c r="G17" s="153">
        <v>1236115</v>
      </c>
      <c r="H17" s="154">
        <v>851672</v>
      </c>
      <c r="I17" s="153">
        <v>186821</v>
      </c>
      <c r="J17" s="153">
        <v>129400</v>
      </c>
      <c r="K17" s="154">
        <v>130402</v>
      </c>
    </row>
    <row r="18" spans="1:11" s="18" customFormat="1" ht="12.75" customHeight="1" x14ac:dyDescent="0.25">
      <c r="A18" s="70"/>
      <c r="B18" s="114" t="s">
        <v>108</v>
      </c>
      <c r="C18" s="156">
        <v>2917</v>
      </c>
      <c r="D18" s="157">
        <v>2546</v>
      </c>
      <c r="E18" s="157">
        <v>5818</v>
      </c>
      <c r="F18" s="156">
        <v>9147</v>
      </c>
      <c r="G18" s="157">
        <v>12778</v>
      </c>
      <c r="H18" s="158">
        <v>12839</v>
      </c>
      <c r="I18" s="157">
        <v>4501</v>
      </c>
      <c r="J18" s="157">
        <v>4883</v>
      </c>
      <c r="K18" s="158">
        <v>5141.7989999999991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212</v>
      </c>
      <c r="D22" s="157">
        <v>649</v>
      </c>
      <c r="E22" s="157">
        <v>1131</v>
      </c>
      <c r="F22" s="156">
        <v>700</v>
      </c>
      <c r="G22" s="157">
        <v>1700</v>
      </c>
      <c r="H22" s="158">
        <v>1699</v>
      </c>
      <c r="I22" s="157">
        <v>700</v>
      </c>
      <c r="J22" s="157">
        <v>700</v>
      </c>
      <c r="K22" s="158">
        <v>737.09999999999991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28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531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1618129</v>
      </c>
      <c r="D26" s="103">
        <f t="shared" ref="D26:K26" si="3">+D4+D8+D16+D24</f>
        <v>1716893</v>
      </c>
      <c r="E26" s="103">
        <f t="shared" si="3"/>
        <v>1927682</v>
      </c>
      <c r="F26" s="104">
        <f t="shared" si="3"/>
        <v>2260413</v>
      </c>
      <c r="G26" s="103">
        <f t="shared" si="3"/>
        <v>2503732</v>
      </c>
      <c r="H26" s="105">
        <f t="shared" si="3"/>
        <v>2062068</v>
      </c>
      <c r="I26" s="103">
        <f t="shared" si="3"/>
        <v>2195242</v>
      </c>
      <c r="J26" s="103">
        <f t="shared" si="3"/>
        <v>2570615</v>
      </c>
      <c r="K26" s="103">
        <f t="shared" si="3"/>
        <v>2679370.6800000002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146</v>
      </c>
      <c r="C4" s="157">
        <v>7149</v>
      </c>
      <c r="D4" s="157">
        <v>9469</v>
      </c>
      <c r="E4" s="157">
        <v>8910</v>
      </c>
      <c r="F4" s="152">
        <v>9303</v>
      </c>
      <c r="G4" s="153">
        <v>9619</v>
      </c>
      <c r="H4" s="154">
        <v>14578</v>
      </c>
      <c r="I4" s="157">
        <v>9536</v>
      </c>
      <c r="J4" s="157">
        <v>9952</v>
      </c>
      <c r="K4" s="157">
        <v>10479.456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147</v>
      </c>
      <c r="C5" s="157">
        <v>4012</v>
      </c>
      <c r="D5" s="157">
        <v>4223</v>
      </c>
      <c r="E5" s="157">
        <v>2850</v>
      </c>
      <c r="F5" s="156">
        <v>8331</v>
      </c>
      <c r="G5" s="157">
        <v>6871</v>
      </c>
      <c r="H5" s="158">
        <v>6671</v>
      </c>
      <c r="I5" s="157">
        <v>7764</v>
      </c>
      <c r="J5" s="157">
        <v>3941</v>
      </c>
      <c r="K5" s="157">
        <v>4149.8729999999996</v>
      </c>
      <c r="Z5" s="163">
        <f t="shared" si="0"/>
        <v>1</v>
      </c>
      <c r="AA5" s="41">
        <v>3</v>
      </c>
    </row>
    <row r="6" spans="1:27" s="18" customFormat="1" ht="12.75" customHeight="1" x14ac:dyDescent="0.25">
      <c r="A6" s="70"/>
      <c r="B6" s="171" t="s">
        <v>148</v>
      </c>
      <c r="C6" s="157">
        <v>56582</v>
      </c>
      <c r="D6" s="157">
        <v>72239</v>
      </c>
      <c r="E6" s="157">
        <v>65739</v>
      </c>
      <c r="F6" s="156">
        <v>59214</v>
      </c>
      <c r="G6" s="157">
        <v>59268</v>
      </c>
      <c r="H6" s="158">
        <v>59768</v>
      </c>
      <c r="I6" s="157">
        <v>70000</v>
      </c>
      <c r="J6" s="157">
        <v>72462</v>
      </c>
      <c r="K6" s="157">
        <v>76250.48599999999</v>
      </c>
      <c r="Z6" s="163">
        <f t="shared" si="0"/>
        <v>1</v>
      </c>
      <c r="AA6" s="32" t="s">
        <v>11</v>
      </c>
    </row>
    <row r="7" spans="1:27" s="18" customFormat="1" ht="12.75" customHeight="1" x14ac:dyDescent="0.25">
      <c r="A7" s="70"/>
      <c r="B7" s="171" t="s">
        <v>149</v>
      </c>
      <c r="C7" s="157">
        <v>24232</v>
      </c>
      <c r="D7" s="157">
        <v>27372</v>
      </c>
      <c r="E7" s="157">
        <v>39763</v>
      </c>
      <c r="F7" s="156">
        <v>69342</v>
      </c>
      <c r="G7" s="157">
        <v>65303</v>
      </c>
      <c r="H7" s="158">
        <v>59782</v>
      </c>
      <c r="I7" s="157">
        <v>64166</v>
      </c>
      <c r="J7" s="157">
        <v>66526</v>
      </c>
      <c r="K7" s="157">
        <v>70051.877999999997</v>
      </c>
      <c r="Z7" s="163">
        <f t="shared" si="0"/>
        <v>1</v>
      </c>
      <c r="AA7" s="41">
        <v>1</v>
      </c>
    </row>
    <row r="8" spans="1:27" s="18" customFormat="1" ht="12.75" customHeight="1" x14ac:dyDescent="0.25">
      <c r="A8" s="70"/>
      <c r="B8" s="171" t="s">
        <v>150</v>
      </c>
      <c r="C8" s="157">
        <v>1010</v>
      </c>
      <c r="D8" s="157">
        <v>1552</v>
      </c>
      <c r="E8" s="157">
        <v>3273</v>
      </c>
      <c r="F8" s="156">
        <v>4757</v>
      </c>
      <c r="G8" s="157">
        <v>4757</v>
      </c>
      <c r="H8" s="158">
        <v>4757</v>
      </c>
      <c r="I8" s="157">
        <v>4604</v>
      </c>
      <c r="J8" s="157">
        <v>4733</v>
      </c>
      <c r="K8" s="157">
        <v>4983.8489999999993</v>
      </c>
      <c r="Z8" s="163">
        <f t="shared" si="0"/>
        <v>1</v>
      </c>
      <c r="AA8" s="32" t="s">
        <v>14</v>
      </c>
    </row>
    <row r="9" spans="1:27" s="18" customFormat="1" ht="12.75" customHeight="1" x14ac:dyDescent="0.25">
      <c r="A9" s="70"/>
      <c r="B9" s="171" t="s">
        <v>151</v>
      </c>
      <c r="C9" s="157">
        <v>675</v>
      </c>
      <c r="D9" s="157">
        <v>1491</v>
      </c>
      <c r="E9" s="157">
        <v>2250</v>
      </c>
      <c r="F9" s="156">
        <v>2557</v>
      </c>
      <c r="G9" s="157">
        <v>2557</v>
      </c>
      <c r="H9" s="158">
        <v>3119</v>
      </c>
      <c r="I9" s="157">
        <v>2910</v>
      </c>
      <c r="J9" s="157">
        <v>3031</v>
      </c>
      <c r="K9" s="157">
        <v>3190.0529999999999</v>
      </c>
      <c r="Z9" s="163">
        <f t="shared" si="0"/>
        <v>1</v>
      </c>
      <c r="AA9" s="18" t="s">
        <v>0</v>
      </c>
    </row>
    <row r="10" spans="1:27" s="18" customFormat="1" ht="12.75" customHeight="1" x14ac:dyDescent="0.25">
      <c r="A10" s="70"/>
      <c r="B10" s="171" t="s">
        <v>152</v>
      </c>
      <c r="C10" s="157">
        <v>3029</v>
      </c>
      <c r="D10" s="157">
        <v>1288</v>
      </c>
      <c r="E10" s="157">
        <v>7350</v>
      </c>
      <c r="F10" s="156">
        <v>8172</v>
      </c>
      <c r="G10" s="157">
        <v>8172</v>
      </c>
      <c r="H10" s="158">
        <v>8172</v>
      </c>
      <c r="I10" s="157">
        <v>6977</v>
      </c>
      <c r="J10" s="157">
        <v>9487</v>
      </c>
      <c r="K10" s="157">
        <v>9989.8109999999997</v>
      </c>
      <c r="Z10" s="163">
        <f t="shared" si="0"/>
        <v>1</v>
      </c>
    </row>
    <row r="11" spans="1:27" s="18" customFormat="1" ht="12.75" customHeight="1" x14ac:dyDescent="0.25">
      <c r="A11" s="70"/>
      <c r="B11" s="171" t="s">
        <v>153</v>
      </c>
      <c r="C11" s="157">
        <v>4710</v>
      </c>
      <c r="D11" s="157">
        <v>20073</v>
      </c>
      <c r="E11" s="157">
        <v>27925</v>
      </c>
      <c r="F11" s="156">
        <v>39275</v>
      </c>
      <c r="G11" s="157">
        <v>36775</v>
      </c>
      <c r="H11" s="158">
        <v>35775</v>
      </c>
      <c r="I11" s="157">
        <v>26027</v>
      </c>
      <c r="J11" s="157">
        <v>19357</v>
      </c>
      <c r="K11" s="157">
        <v>18179.920999999998</v>
      </c>
      <c r="Z11" s="163">
        <f t="shared" si="0"/>
        <v>1</v>
      </c>
    </row>
    <row r="12" spans="1:27" s="18" customFormat="1" ht="12.75" customHeight="1" x14ac:dyDescent="0.25">
      <c r="A12" s="70"/>
      <c r="B12" s="171" t="s">
        <v>154</v>
      </c>
      <c r="C12" s="157">
        <v>0</v>
      </c>
      <c r="D12" s="157">
        <v>0</v>
      </c>
      <c r="E12" s="157">
        <v>0</v>
      </c>
      <c r="F12" s="156">
        <v>4311</v>
      </c>
      <c r="G12" s="157">
        <v>4311</v>
      </c>
      <c r="H12" s="158">
        <v>4011</v>
      </c>
      <c r="I12" s="157">
        <v>4431</v>
      </c>
      <c r="J12" s="157">
        <v>4467</v>
      </c>
      <c r="K12" s="157">
        <v>4703.7509999999993</v>
      </c>
      <c r="Z12" s="163">
        <f t="shared" si="0"/>
        <v>1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101399</v>
      </c>
      <c r="D19" s="103">
        <f t="shared" ref="D19:K19" si="1">SUM(D4:D18)</f>
        <v>137707</v>
      </c>
      <c r="E19" s="103">
        <f t="shared" si="1"/>
        <v>158060</v>
      </c>
      <c r="F19" s="104">
        <f t="shared" si="1"/>
        <v>205262</v>
      </c>
      <c r="G19" s="103">
        <f t="shared" si="1"/>
        <v>197633</v>
      </c>
      <c r="H19" s="105">
        <f t="shared" si="1"/>
        <v>196633</v>
      </c>
      <c r="I19" s="103">
        <f t="shared" si="1"/>
        <v>196415</v>
      </c>
      <c r="J19" s="103">
        <f t="shared" si="1"/>
        <v>193956</v>
      </c>
      <c r="K19" s="103">
        <f t="shared" si="1"/>
        <v>201979.07799999995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98755</v>
      </c>
      <c r="D4" s="148">
        <f t="shared" ref="D4:K4" si="0">SUM(D5:D7)</f>
        <v>137760</v>
      </c>
      <c r="E4" s="148">
        <f t="shared" si="0"/>
        <v>154644</v>
      </c>
      <c r="F4" s="149">
        <f t="shared" si="0"/>
        <v>197234</v>
      </c>
      <c r="G4" s="148">
        <f t="shared" si="0"/>
        <v>187163</v>
      </c>
      <c r="H4" s="150">
        <f t="shared" si="0"/>
        <v>186016</v>
      </c>
      <c r="I4" s="148">
        <f t="shared" si="0"/>
        <v>193135</v>
      </c>
      <c r="J4" s="148">
        <f t="shared" si="0"/>
        <v>190202</v>
      </c>
      <c r="K4" s="148">
        <f t="shared" si="0"/>
        <v>198026.11599999998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47601</v>
      </c>
      <c r="D5" s="153">
        <v>72363</v>
      </c>
      <c r="E5" s="153">
        <v>84132</v>
      </c>
      <c r="F5" s="152">
        <v>95365</v>
      </c>
      <c r="G5" s="153">
        <v>95862</v>
      </c>
      <c r="H5" s="154">
        <v>95755</v>
      </c>
      <c r="I5" s="153">
        <v>100126</v>
      </c>
      <c r="J5" s="153">
        <v>108112</v>
      </c>
      <c r="K5" s="154">
        <v>113841.936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51154</v>
      </c>
      <c r="D6" s="157">
        <v>65397</v>
      </c>
      <c r="E6" s="157">
        <v>70512</v>
      </c>
      <c r="F6" s="156">
        <v>101869</v>
      </c>
      <c r="G6" s="157">
        <v>91301</v>
      </c>
      <c r="H6" s="158">
        <v>90210</v>
      </c>
      <c r="I6" s="157">
        <v>93009</v>
      </c>
      <c r="J6" s="157">
        <v>82090</v>
      </c>
      <c r="K6" s="158">
        <v>84184.18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51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523</v>
      </c>
      <c r="D8" s="148">
        <f t="shared" ref="D8:K8" si="1">SUM(D9:D15)</f>
        <v>-1625</v>
      </c>
      <c r="E8" s="148">
        <f t="shared" si="1"/>
        <v>354</v>
      </c>
      <c r="F8" s="149">
        <f t="shared" si="1"/>
        <v>0</v>
      </c>
      <c r="G8" s="148">
        <f t="shared" si="1"/>
        <v>0</v>
      </c>
      <c r="H8" s="150">
        <f t="shared" si="1"/>
        <v>127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0</v>
      </c>
      <c r="D13" s="157">
        <v>-1742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5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523</v>
      </c>
      <c r="D15" s="160">
        <v>117</v>
      </c>
      <c r="E15" s="160">
        <v>354</v>
      </c>
      <c r="F15" s="159">
        <v>0</v>
      </c>
      <c r="G15" s="160">
        <v>0</v>
      </c>
      <c r="H15" s="161">
        <v>127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2121</v>
      </c>
      <c r="D16" s="148">
        <f t="shared" ref="D16:K16" si="2">SUM(D17:D23)</f>
        <v>1567</v>
      </c>
      <c r="E16" s="148">
        <f t="shared" si="2"/>
        <v>3062</v>
      </c>
      <c r="F16" s="149">
        <f t="shared" si="2"/>
        <v>8028</v>
      </c>
      <c r="G16" s="148">
        <f t="shared" si="2"/>
        <v>10470</v>
      </c>
      <c r="H16" s="150">
        <f t="shared" si="2"/>
        <v>10490</v>
      </c>
      <c r="I16" s="148">
        <f t="shared" si="2"/>
        <v>3280</v>
      </c>
      <c r="J16" s="148">
        <f t="shared" si="2"/>
        <v>3754</v>
      </c>
      <c r="K16" s="148">
        <f t="shared" si="2"/>
        <v>3952.9619999999995</v>
      </c>
    </row>
    <row r="17" spans="1:11" s="18" customFormat="1" ht="12.75" customHeight="1" x14ac:dyDescent="0.25">
      <c r="A17" s="70"/>
      <c r="B17" s="114" t="s">
        <v>105</v>
      </c>
      <c r="C17" s="152">
        <v>397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5">
      <c r="A18" s="70"/>
      <c r="B18" s="114" t="s">
        <v>108</v>
      </c>
      <c r="C18" s="156">
        <v>1724</v>
      </c>
      <c r="D18" s="157">
        <v>1567</v>
      </c>
      <c r="E18" s="157">
        <v>3062</v>
      </c>
      <c r="F18" s="156">
        <v>8028</v>
      </c>
      <c r="G18" s="157">
        <v>10470</v>
      </c>
      <c r="H18" s="158">
        <v>10490</v>
      </c>
      <c r="I18" s="157">
        <v>3280</v>
      </c>
      <c r="J18" s="157">
        <v>3754</v>
      </c>
      <c r="K18" s="158">
        <v>3952.9619999999995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5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101399</v>
      </c>
      <c r="D26" s="103">
        <f t="shared" ref="D26:K26" si="3">+D4+D8+D16+D24</f>
        <v>137707</v>
      </c>
      <c r="E26" s="103">
        <f t="shared" si="3"/>
        <v>158060</v>
      </c>
      <c r="F26" s="104">
        <f t="shared" si="3"/>
        <v>205262</v>
      </c>
      <c r="G26" s="103">
        <f t="shared" si="3"/>
        <v>197633</v>
      </c>
      <c r="H26" s="105">
        <f t="shared" si="3"/>
        <v>196633</v>
      </c>
      <c r="I26" s="103">
        <f t="shared" si="3"/>
        <v>196415</v>
      </c>
      <c r="J26" s="103">
        <f t="shared" si="3"/>
        <v>193956</v>
      </c>
      <c r="K26" s="103">
        <f t="shared" si="3"/>
        <v>201979.07799999998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155</v>
      </c>
      <c r="C4" s="157">
        <v>2363</v>
      </c>
      <c r="D4" s="157">
        <v>4442</v>
      </c>
      <c r="E4" s="157">
        <v>3233</v>
      </c>
      <c r="F4" s="152">
        <v>3976</v>
      </c>
      <c r="G4" s="153">
        <v>3976</v>
      </c>
      <c r="H4" s="154">
        <v>3976</v>
      </c>
      <c r="I4" s="157">
        <v>4644</v>
      </c>
      <c r="J4" s="157">
        <v>4697</v>
      </c>
      <c r="K4" s="157">
        <v>4945.9409999999998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156</v>
      </c>
      <c r="C5" s="157">
        <v>2601</v>
      </c>
      <c r="D5" s="157">
        <v>0</v>
      </c>
      <c r="E5" s="157">
        <v>0</v>
      </c>
      <c r="F5" s="156">
        <v>0</v>
      </c>
      <c r="G5" s="157">
        <v>0</v>
      </c>
      <c r="H5" s="158">
        <v>0</v>
      </c>
      <c r="I5" s="157">
        <v>0</v>
      </c>
      <c r="J5" s="157">
        <v>0</v>
      </c>
      <c r="K5" s="157">
        <v>0</v>
      </c>
      <c r="Z5" s="163">
        <f t="shared" si="0"/>
        <v>1</v>
      </c>
      <c r="AA5" s="41">
        <v>4</v>
      </c>
    </row>
    <row r="6" spans="1:27" s="18" customFormat="1" ht="12.75" customHeight="1" x14ac:dyDescent="0.25">
      <c r="A6" s="70"/>
      <c r="B6" s="171" t="s">
        <v>157</v>
      </c>
      <c r="C6" s="157">
        <v>1477</v>
      </c>
      <c r="D6" s="157">
        <v>2233</v>
      </c>
      <c r="E6" s="157">
        <v>4883</v>
      </c>
      <c r="F6" s="156">
        <v>3728</v>
      </c>
      <c r="G6" s="157">
        <v>3728</v>
      </c>
      <c r="H6" s="158">
        <v>3728</v>
      </c>
      <c r="I6" s="157">
        <v>4460</v>
      </c>
      <c r="J6" s="157">
        <v>4459</v>
      </c>
      <c r="K6" s="157">
        <v>4695.3269999999993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5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5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5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5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6441</v>
      </c>
      <c r="D19" s="103">
        <f t="shared" ref="D19:K19" si="1">SUM(D4:D18)</f>
        <v>6675</v>
      </c>
      <c r="E19" s="103">
        <f t="shared" si="1"/>
        <v>8116</v>
      </c>
      <c r="F19" s="104">
        <f t="shared" si="1"/>
        <v>7704</v>
      </c>
      <c r="G19" s="103">
        <f t="shared" si="1"/>
        <v>7704</v>
      </c>
      <c r="H19" s="105">
        <f t="shared" si="1"/>
        <v>7704</v>
      </c>
      <c r="I19" s="103">
        <f t="shared" si="1"/>
        <v>9104</v>
      </c>
      <c r="J19" s="103">
        <f t="shared" si="1"/>
        <v>9156</v>
      </c>
      <c r="K19" s="103">
        <f t="shared" si="1"/>
        <v>9641.268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6441</v>
      </c>
      <c r="D4" s="148">
        <f t="shared" ref="D4:K4" si="0">SUM(D5:D7)</f>
        <v>6493</v>
      </c>
      <c r="E4" s="148">
        <f t="shared" si="0"/>
        <v>8116</v>
      </c>
      <c r="F4" s="149">
        <f t="shared" si="0"/>
        <v>7704</v>
      </c>
      <c r="G4" s="148">
        <f t="shared" si="0"/>
        <v>7704</v>
      </c>
      <c r="H4" s="150">
        <f t="shared" si="0"/>
        <v>7704</v>
      </c>
      <c r="I4" s="148">
        <f t="shared" si="0"/>
        <v>9104</v>
      </c>
      <c r="J4" s="148">
        <f t="shared" si="0"/>
        <v>9156</v>
      </c>
      <c r="K4" s="148">
        <f t="shared" si="0"/>
        <v>9641.268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5799</v>
      </c>
      <c r="D5" s="153">
        <v>6014</v>
      </c>
      <c r="E5" s="153">
        <v>5743</v>
      </c>
      <c r="F5" s="152">
        <v>6773</v>
      </c>
      <c r="G5" s="153">
        <v>6773</v>
      </c>
      <c r="H5" s="154">
        <v>6773</v>
      </c>
      <c r="I5" s="153">
        <v>7274</v>
      </c>
      <c r="J5" s="153">
        <v>7718</v>
      </c>
      <c r="K5" s="154">
        <v>8127.0540000000001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642</v>
      </c>
      <c r="D6" s="157">
        <v>479</v>
      </c>
      <c r="E6" s="157">
        <v>2373</v>
      </c>
      <c r="F6" s="156">
        <v>931</v>
      </c>
      <c r="G6" s="157">
        <v>931</v>
      </c>
      <c r="H6" s="158">
        <v>931</v>
      </c>
      <c r="I6" s="157">
        <v>1830</v>
      </c>
      <c r="J6" s="157">
        <v>1438</v>
      </c>
      <c r="K6" s="158">
        <v>1514.2139999999999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5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182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5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5">
      <c r="A18" s="70"/>
      <c r="B18" s="114" t="s">
        <v>108</v>
      </c>
      <c r="C18" s="156">
        <v>0</v>
      </c>
      <c r="D18" s="157">
        <v>182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6441</v>
      </c>
      <c r="D26" s="103">
        <f t="shared" ref="D26:K26" si="3">+D4+D8+D16+D24</f>
        <v>6675</v>
      </c>
      <c r="E26" s="103">
        <f t="shared" si="3"/>
        <v>8116</v>
      </c>
      <c r="F26" s="104">
        <f t="shared" si="3"/>
        <v>7704</v>
      </c>
      <c r="G26" s="103">
        <f t="shared" si="3"/>
        <v>7704</v>
      </c>
      <c r="H26" s="105">
        <f t="shared" si="3"/>
        <v>7704</v>
      </c>
      <c r="I26" s="103">
        <f t="shared" si="3"/>
        <v>9104</v>
      </c>
      <c r="J26" s="103">
        <f t="shared" si="3"/>
        <v>9156</v>
      </c>
      <c r="K26" s="103">
        <f t="shared" si="3"/>
        <v>9641.268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5">
      <c r="A4" s="70"/>
      <c r="B4" s="171" t="s">
        <v>158</v>
      </c>
      <c r="C4" s="157">
        <v>12423</v>
      </c>
      <c r="D4" s="157">
        <v>4185</v>
      </c>
      <c r="E4" s="157">
        <v>6746</v>
      </c>
      <c r="F4" s="152">
        <v>5310</v>
      </c>
      <c r="G4" s="153">
        <v>5630</v>
      </c>
      <c r="H4" s="154">
        <v>6813</v>
      </c>
      <c r="I4" s="157">
        <v>8504</v>
      </c>
      <c r="J4" s="157">
        <v>7623</v>
      </c>
      <c r="K4" s="157">
        <v>8080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5">
      <c r="A5" s="70"/>
      <c r="B5" s="171" t="s">
        <v>159</v>
      </c>
      <c r="C5" s="157">
        <v>923</v>
      </c>
      <c r="D5" s="157">
        <v>1452</v>
      </c>
      <c r="E5" s="157">
        <v>6469</v>
      </c>
      <c r="F5" s="156">
        <v>3774</v>
      </c>
      <c r="G5" s="157">
        <v>4514</v>
      </c>
      <c r="H5" s="158">
        <v>4331</v>
      </c>
      <c r="I5" s="157">
        <v>5120</v>
      </c>
      <c r="J5" s="157">
        <v>5459</v>
      </c>
      <c r="K5" s="157">
        <v>5748.3269999999993</v>
      </c>
      <c r="Z5" s="163">
        <f t="shared" si="0"/>
        <v>1</v>
      </c>
      <c r="AA5" s="41">
        <v>5</v>
      </c>
    </row>
    <row r="6" spans="1:27" s="18" customFormat="1" ht="12.75" customHeight="1" x14ac:dyDescent="0.25">
      <c r="A6" s="70"/>
      <c r="B6" s="171" t="s">
        <v>160</v>
      </c>
      <c r="C6" s="157">
        <v>1513</v>
      </c>
      <c r="D6" s="157">
        <v>321</v>
      </c>
      <c r="E6" s="157">
        <v>2109</v>
      </c>
      <c r="F6" s="156">
        <v>1388</v>
      </c>
      <c r="G6" s="157">
        <v>1328</v>
      </c>
      <c r="H6" s="158">
        <v>1328</v>
      </c>
      <c r="I6" s="157">
        <v>2587</v>
      </c>
      <c r="J6" s="157">
        <v>2568</v>
      </c>
      <c r="K6" s="157">
        <v>2704.1039999999998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5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5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5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5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5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5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5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5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5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5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14859</v>
      </c>
      <c r="D19" s="103">
        <f t="shared" ref="D19:K19" si="1">SUM(D4:D18)</f>
        <v>5958</v>
      </c>
      <c r="E19" s="103">
        <f t="shared" si="1"/>
        <v>15324</v>
      </c>
      <c r="F19" s="104">
        <f t="shared" si="1"/>
        <v>10472</v>
      </c>
      <c r="G19" s="103">
        <f t="shared" si="1"/>
        <v>11472</v>
      </c>
      <c r="H19" s="105">
        <f t="shared" si="1"/>
        <v>12472</v>
      </c>
      <c r="I19" s="103">
        <f t="shared" si="1"/>
        <v>16211</v>
      </c>
      <c r="J19" s="103">
        <f t="shared" si="1"/>
        <v>15650</v>
      </c>
      <c r="K19" s="103">
        <f t="shared" si="1"/>
        <v>16532.431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5">
      <c r="Z21" s="163"/>
    </row>
    <row r="22" spans="1:26" s="18" customFormat="1" x14ac:dyDescent="0.25">
      <c r="Z22" s="163"/>
    </row>
    <row r="23" spans="1:26" s="18" customFormat="1" x14ac:dyDescent="0.25">
      <c r="Z23" s="163"/>
    </row>
    <row r="24" spans="1:26" s="18" customFormat="1" x14ac:dyDescent="0.25">
      <c r="Z24" s="163"/>
    </row>
    <row r="25" spans="1:26" s="18" customFormat="1" x14ac:dyDescent="0.25">
      <c r="Z25" s="163"/>
    </row>
    <row r="26" spans="1:26" s="18" customFormat="1" x14ac:dyDescent="0.25">
      <c r="Z26" s="163"/>
    </row>
    <row r="27" spans="1:26" s="18" customFormat="1" x14ac:dyDescent="0.25">
      <c r="Z27" s="163"/>
    </row>
    <row r="28" spans="1:26" s="18" customFormat="1" x14ac:dyDescent="0.25">
      <c r="Z28" s="163"/>
    </row>
    <row r="29" spans="1:26" s="18" customFormat="1" x14ac:dyDescent="0.25">
      <c r="Z29" s="163"/>
    </row>
    <row r="30" spans="1:26" s="18" customFormat="1" x14ac:dyDescent="0.25">
      <c r="Z30" s="163"/>
    </row>
    <row r="31" spans="1:26" s="18" customFormat="1" x14ac:dyDescent="0.25">
      <c r="Z31" s="163"/>
    </row>
    <row r="32" spans="1:26" s="18" customFormat="1" x14ac:dyDescent="0.25">
      <c r="Z32" s="163"/>
    </row>
    <row r="33" spans="26:26" s="18" customFormat="1" x14ac:dyDescent="0.25">
      <c r="Z33" s="163"/>
    </row>
    <row r="34" spans="26:26" s="18" customFormat="1" x14ac:dyDescent="0.25">
      <c r="Z34" s="163"/>
    </row>
    <row r="35" spans="26:26" s="18" customFormat="1" x14ac:dyDescent="0.25">
      <c r="Z35" s="163"/>
    </row>
    <row r="36" spans="26:26" s="18" customFormat="1" x14ac:dyDescent="0.25">
      <c r="Z36" s="163"/>
    </row>
    <row r="37" spans="26:26" s="18" customFormat="1" x14ac:dyDescent="0.25">
      <c r="Z37" s="163"/>
    </row>
    <row r="38" spans="26:26" s="18" customFormat="1" x14ac:dyDescent="0.25">
      <c r="Z38" s="163"/>
    </row>
    <row r="39" spans="26:26" s="18" customFormat="1" x14ac:dyDescent="0.25">
      <c r="Z39" s="163"/>
    </row>
    <row r="40" spans="26:26" s="18" customFormat="1" x14ac:dyDescent="0.25">
      <c r="Z40" s="163"/>
    </row>
    <row r="41" spans="26:26" s="18" customFormat="1" x14ac:dyDescent="0.25">
      <c r="Z41" s="163"/>
    </row>
    <row r="42" spans="26:26" s="18" customFormat="1" x14ac:dyDescent="0.25">
      <c r="Z42" s="163"/>
    </row>
    <row r="43" spans="26:26" s="18" customFormat="1" x14ac:dyDescent="0.25">
      <c r="Z43" s="163"/>
    </row>
    <row r="44" spans="26:26" s="18" customFormat="1" x14ac:dyDescent="0.25">
      <c r="Z44" s="163"/>
    </row>
    <row r="45" spans="26:26" s="18" customFormat="1" x14ac:dyDescent="0.25">
      <c r="Z45" s="163"/>
    </row>
    <row r="46" spans="26:26" s="18" customFormat="1" x14ac:dyDescent="0.25">
      <c r="Z46" s="163"/>
    </row>
    <row r="47" spans="26:26" s="18" customFormat="1" x14ac:dyDescent="0.25">
      <c r="Z47" s="163"/>
    </row>
    <row r="48" spans="26:26" s="18" customFormat="1" x14ac:dyDescent="0.25">
      <c r="Z48" s="163"/>
    </row>
    <row r="49" spans="26:26" s="18" customFormat="1" x14ac:dyDescent="0.25">
      <c r="Z49" s="163"/>
    </row>
    <row r="50" spans="26:26" s="18" customFormat="1" x14ac:dyDescent="0.25">
      <c r="Z50" s="163"/>
    </row>
    <row r="51" spans="26:26" s="18" customFormat="1" x14ac:dyDescent="0.25">
      <c r="Z51" s="163"/>
    </row>
    <row r="52" spans="26:26" s="18" customFormat="1" x14ac:dyDescent="0.25">
      <c r="Z52" s="163"/>
    </row>
    <row r="53" spans="26:26" s="18" customFormat="1" x14ac:dyDescent="0.25">
      <c r="Z53" s="163"/>
    </row>
    <row r="54" spans="26:26" s="18" customFormat="1" x14ac:dyDescent="0.25">
      <c r="Z54" s="163"/>
    </row>
    <row r="55" spans="26:26" s="18" customFormat="1" x14ac:dyDescent="0.25">
      <c r="Z55" s="163"/>
    </row>
    <row r="56" spans="26:26" s="18" customFormat="1" x14ac:dyDescent="0.25">
      <c r="Z56" s="163"/>
    </row>
    <row r="57" spans="26:26" s="18" customFormat="1" x14ac:dyDescent="0.25">
      <c r="Z57" s="163"/>
    </row>
    <row r="58" spans="26:26" s="18" customFormat="1" x14ac:dyDescent="0.25">
      <c r="Z58" s="163"/>
    </row>
    <row r="59" spans="26:26" s="18" customFormat="1" x14ac:dyDescent="0.25">
      <c r="Z59" s="163"/>
    </row>
    <row r="60" spans="26:26" s="18" customFormat="1" x14ac:dyDescent="0.25">
      <c r="Z60" s="163"/>
    </row>
    <row r="61" spans="26:26" s="18" customFormat="1" x14ac:dyDescent="0.25">
      <c r="Z61" s="163"/>
    </row>
    <row r="62" spans="26:26" s="18" customFormat="1" x14ac:dyDescent="0.25">
      <c r="Z62" s="163"/>
    </row>
    <row r="63" spans="26:26" s="18" customFormat="1" x14ac:dyDescent="0.25">
      <c r="Z63" s="163"/>
    </row>
    <row r="64" spans="26:26" s="18" customFormat="1" x14ac:dyDescent="0.25">
      <c r="Z64" s="163"/>
    </row>
    <row r="65" spans="26:26" s="18" customFormat="1" x14ac:dyDescent="0.25">
      <c r="Z65" s="163"/>
    </row>
    <row r="66" spans="26:26" s="18" customFormat="1" x14ac:dyDescent="0.25">
      <c r="Z66" s="163"/>
    </row>
    <row r="67" spans="26:26" s="18" customFormat="1" x14ac:dyDescent="0.25">
      <c r="Z67" s="163"/>
    </row>
    <row r="68" spans="26:26" s="18" customFormat="1" x14ac:dyDescent="0.25">
      <c r="Z68" s="163"/>
    </row>
    <row r="69" spans="26:26" s="18" customFormat="1" x14ac:dyDescent="0.25">
      <c r="Z69" s="163"/>
    </row>
    <row r="70" spans="26:26" s="18" customFormat="1" x14ac:dyDescent="0.25">
      <c r="Z70" s="163"/>
    </row>
    <row r="71" spans="26:26" s="18" customFormat="1" x14ac:dyDescent="0.25">
      <c r="Z71" s="163"/>
    </row>
    <row r="72" spans="26:26" s="18" customFormat="1" x14ac:dyDescent="0.25">
      <c r="Z72" s="163"/>
    </row>
    <row r="73" spans="26:26" s="18" customFormat="1" x14ac:dyDescent="0.25">
      <c r="Z73" s="163"/>
    </row>
    <row r="74" spans="26:26" s="18" customFormat="1" x14ac:dyDescent="0.25">
      <c r="Z74" s="163"/>
    </row>
    <row r="75" spans="26:26" s="18" customFormat="1" x14ac:dyDescent="0.25">
      <c r="Z75" s="163"/>
    </row>
    <row r="76" spans="26:26" s="18" customFormat="1" x14ac:dyDescent="0.25">
      <c r="Z76" s="163"/>
    </row>
    <row r="77" spans="26:26" s="18" customFormat="1" x14ac:dyDescent="0.25">
      <c r="Z77" s="163"/>
    </row>
    <row r="78" spans="26:26" s="18" customFormat="1" x14ac:dyDescent="0.25">
      <c r="Z78" s="163"/>
    </row>
    <row r="79" spans="26:26" s="18" customFormat="1" x14ac:dyDescent="0.25">
      <c r="Z79" s="163"/>
    </row>
    <row r="80" spans="26:26" s="18" customFormat="1" x14ac:dyDescent="0.25">
      <c r="Z80" s="163"/>
    </row>
    <row r="81" spans="26:26" s="18" customFormat="1" x14ac:dyDescent="0.25">
      <c r="Z81" s="163"/>
    </row>
    <row r="82" spans="26:26" s="18" customFormat="1" x14ac:dyDescent="0.25">
      <c r="Z82" s="163"/>
    </row>
    <row r="83" spans="26:26" s="18" customFormat="1" x14ac:dyDescent="0.25">
      <c r="Z83" s="163"/>
    </row>
    <row r="84" spans="26:26" s="18" customFormat="1" x14ac:dyDescent="0.25">
      <c r="Z84" s="163"/>
    </row>
    <row r="85" spans="26:26" s="18" customFormat="1" x14ac:dyDescent="0.25">
      <c r="Z85" s="163"/>
    </row>
    <row r="86" spans="26:26" s="18" customFormat="1" x14ac:dyDescent="0.25">
      <c r="Z86" s="163"/>
    </row>
    <row r="87" spans="26:26" s="18" customFormat="1" x14ac:dyDescent="0.25">
      <c r="Z87" s="163"/>
    </row>
    <row r="88" spans="26:26" s="18" customFormat="1" x14ac:dyDescent="0.25">
      <c r="Z88" s="163"/>
    </row>
    <row r="89" spans="26:26" s="18" customFormat="1" x14ac:dyDescent="0.25">
      <c r="Z89" s="163"/>
    </row>
    <row r="90" spans="26:26" s="18" customFormat="1" x14ac:dyDescent="0.25">
      <c r="Z90" s="163"/>
    </row>
    <row r="91" spans="26:26" s="18" customFormat="1" x14ac:dyDescent="0.25">
      <c r="Z91" s="163"/>
    </row>
    <row r="92" spans="26:26" s="18" customFormat="1" x14ac:dyDescent="0.25">
      <c r="Z92" s="163"/>
    </row>
    <row r="93" spans="26:26" s="18" customFormat="1" x14ac:dyDescent="0.25">
      <c r="Z93" s="163"/>
    </row>
    <row r="94" spans="26:26" s="18" customFormat="1" x14ac:dyDescent="0.25">
      <c r="Z94" s="163"/>
    </row>
    <row r="95" spans="26:26" s="18" customFormat="1" x14ac:dyDescent="0.25">
      <c r="Z95" s="163"/>
    </row>
    <row r="96" spans="26:26" s="18" customFormat="1" x14ac:dyDescent="0.25">
      <c r="Z96" s="163"/>
    </row>
    <row r="97" spans="26:26" s="18" customFormat="1" x14ac:dyDescent="0.25">
      <c r="Z97" s="163"/>
    </row>
    <row r="98" spans="26:26" s="18" customFormat="1" x14ac:dyDescent="0.25">
      <c r="Z98" s="163"/>
    </row>
    <row r="99" spans="26:26" s="18" customFormat="1" x14ac:dyDescent="0.25">
      <c r="Z99" s="163"/>
    </row>
    <row r="100" spans="26:26" s="18" customFormat="1" x14ac:dyDescent="0.25">
      <c r="Z100" s="163"/>
    </row>
    <row r="101" spans="26:26" s="18" customFormat="1" x14ac:dyDescent="0.25">
      <c r="Z101" s="163"/>
    </row>
    <row r="102" spans="26:26" s="18" customFormat="1" x14ac:dyDescent="0.25">
      <c r="Z102" s="163"/>
    </row>
    <row r="103" spans="26:26" s="18" customFormat="1" x14ac:dyDescent="0.25">
      <c r="Z103" s="163"/>
    </row>
    <row r="104" spans="26:26" s="18" customFormat="1" x14ac:dyDescent="0.25">
      <c r="Z104" s="163"/>
    </row>
    <row r="105" spans="26:26" s="18" customFormat="1" x14ac:dyDescent="0.25">
      <c r="Z105" s="163"/>
    </row>
    <row r="106" spans="26:26" s="18" customFormat="1" x14ac:dyDescent="0.25">
      <c r="Z106" s="163"/>
    </row>
    <row r="107" spans="26:26" s="18" customFormat="1" x14ac:dyDescent="0.25">
      <c r="Z107" s="163"/>
    </row>
    <row r="108" spans="26:26" s="18" customFormat="1" x14ac:dyDescent="0.25">
      <c r="Z108" s="163"/>
    </row>
    <row r="109" spans="26:26" s="18" customFormat="1" x14ac:dyDescent="0.25">
      <c r="Z109" s="163"/>
    </row>
    <row r="110" spans="26:26" s="18" customFormat="1" x14ac:dyDescent="0.25">
      <c r="Z110" s="163"/>
    </row>
    <row r="111" spans="26:26" s="18" customFormat="1" x14ac:dyDescent="0.25">
      <c r="Z111" s="163"/>
    </row>
    <row r="112" spans="26:26" s="18" customFormat="1" x14ac:dyDescent="0.25">
      <c r="Z112" s="163"/>
    </row>
    <row r="113" spans="26:26" s="18" customFormat="1" x14ac:dyDescent="0.25">
      <c r="Z113" s="163"/>
    </row>
    <row r="114" spans="26:26" s="18" customFormat="1" x14ac:dyDescent="0.25">
      <c r="Z114" s="163"/>
    </row>
    <row r="115" spans="26:26" s="18" customFormat="1" x14ac:dyDescent="0.25">
      <c r="Z115" s="163"/>
    </row>
    <row r="116" spans="26:26" s="18" customFormat="1" x14ac:dyDescent="0.25">
      <c r="Z116" s="163"/>
    </row>
    <row r="117" spans="26:26" s="18" customFormat="1" x14ac:dyDescent="0.25">
      <c r="Z117" s="163"/>
    </row>
    <row r="118" spans="26:26" s="18" customFormat="1" x14ac:dyDescent="0.25">
      <c r="Z118" s="163"/>
    </row>
    <row r="119" spans="26:26" s="18" customFormat="1" x14ac:dyDescent="0.25">
      <c r="Z119" s="163"/>
    </row>
    <row r="120" spans="26:26" s="18" customFormat="1" x14ac:dyDescent="0.25">
      <c r="Z120" s="163"/>
    </row>
    <row r="121" spans="26:26" s="18" customFormat="1" x14ac:dyDescent="0.25">
      <c r="Z121" s="163"/>
    </row>
    <row r="122" spans="26:26" s="18" customFormat="1" x14ac:dyDescent="0.25">
      <c r="Z122" s="163"/>
    </row>
    <row r="123" spans="26:26" s="18" customFormat="1" x14ac:dyDescent="0.25">
      <c r="Z123" s="163"/>
    </row>
    <row r="124" spans="26:26" s="18" customFormat="1" x14ac:dyDescent="0.25">
      <c r="Z124" s="163"/>
    </row>
    <row r="125" spans="26:26" s="18" customFormat="1" x14ac:dyDescent="0.25">
      <c r="Z125" s="163"/>
    </row>
    <row r="126" spans="26:26" s="18" customFormat="1" x14ac:dyDescent="0.25">
      <c r="Z126" s="163"/>
    </row>
    <row r="127" spans="26:26" s="18" customFormat="1" x14ac:dyDescent="0.25">
      <c r="Z127" s="163"/>
    </row>
    <row r="128" spans="26:26" s="18" customFormat="1" x14ac:dyDescent="0.25">
      <c r="Z128" s="163"/>
    </row>
    <row r="129" spans="26:26" s="18" customFormat="1" x14ac:dyDescent="0.25">
      <c r="Z129" s="163"/>
    </row>
    <row r="130" spans="26:26" s="18" customFormat="1" x14ac:dyDescent="0.25">
      <c r="Z130" s="163"/>
    </row>
    <row r="131" spans="26:26" s="18" customFormat="1" x14ac:dyDescent="0.25">
      <c r="Z131" s="163"/>
    </row>
    <row r="132" spans="26:26" s="18" customFormat="1" x14ac:dyDescent="0.25">
      <c r="Z132" s="163"/>
    </row>
    <row r="133" spans="26:26" s="18" customFormat="1" x14ac:dyDescent="0.25">
      <c r="Z133" s="163"/>
    </row>
    <row r="134" spans="26:26" s="18" customFormat="1" x14ac:dyDescent="0.25">
      <c r="Z134" s="163"/>
    </row>
    <row r="135" spans="26:26" s="18" customFormat="1" x14ac:dyDescent="0.25">
      <c r="Z135" s="163"/>
    </row>
    <row r="136" spans="26:26" s="18" customFormat="1" x14ac:dyDescent="0.25">
      <c r="Z136" s="163"/>
    </row>
    <row r="137" spans="26:26" s="18" customFormat="1" x14ac:dyDescent="0.25">
      <c r="Z137" s="163"/>
    </row>
    <row r="138" spans="26:26" s="18" customFormat="1" x14ac:dyDescent="0.25">
      <c r="Z138" s="163"/>
    </row>
    <row r="139" spans="26:26" s="18" customFormat="1" x14ac:dyDescent="0.25">
      <c r="Z139" s="163"/>
    </row>
    <row r="140" spans="26:26" s="18" customFormat="1" x14ac:dyDescent="0.25">
      <c r="Z140" s="163"/>
    </row>
    <row r="141" spans="26:26" s="18" customFormat="1" x14ac:dyDescent="0.25">
      <c r="Z141" s="163"/>
    </row>
    <row r="142" spans="26:26" s="18" customFormat="1" x14ac:dyDescent="0.25">
      <c r="Z142" s="163"/>
    </row>
    <row r="143" spans="26:26" s="18" customFormat="1" x14ac:dyDescent="0.25">
      <c r="Z143" s="163"/>
    </row>
    <row r="144" spans="26:26" s="18" customFormat="1" x14ac:dyDescent="0.25">
      <c r="Z144" s="163"/>
    </row>
    <row r="145" spans="26:26" s="18" customFormat="1" x14ac:dyDescent="0.25">
      <c r="Z145" s="163"/>
    </row>
    <row r="146" spans="26:26" s="18" customFormat="1" x14ac:dyDescent="0.25">
      <c r="Z146" s="163"/>
    </row>
    <row r="147" spans="26:26" s="18" customFormat="1" x14ac:dyDescent="0.25">
      <c r="Z147" s="163"/>
    </row>
    <row r="148" spans="26:26" s="18" customFormat="1" x14ac:dyDescent="0.25">
      <c r="Z148" s="163"/>
    </row>
    <row r="149" spans="26:26" s="18" customFormat="1" x14ac:dyDescent="0.25">
      <c r="Z149" s="163"/>
    </row>
    <row r="150" spans="26:26" s="18" customFormat="1" x14ac:dyDescent="0.25">
      <c r="Z150" s="163"/>
    </row>
    <row r="151" spans="26:26" s="18" customFormat="1" x14ac:dyDescent="0.25">
      <c r="Z151" s="163"/>
    </row>
    <row r="152" spans="26:26" s="18" customFormat="1" x14ac:dyDescent="0.25">
      <c r="Z152" s="163"/>
    </row>
    <row r="153" spans="26:26" s="18" customFormat="1" x14ac:dyDescent="0.25">
      <c r="Z153" s="163"/>
    </row>
    <row r="154" spans="26:26" s="18" customFormat="1" x14ac:dyDescent="0.25">
      <c r="Z154" s="163"/>
    </row>
    <row r="155" spans="26:26" s="18" customFormat="1" x14ac:dyDescent="0.25">
      <c r="Z155" s="163"/>
    </row>
    <row r="156" spans="26:26" s="18" customFormat="1" x14ac:dyDescent="0.25">
      <c r="Z156" s="163"/>
    </row>
    <row r="157" spans="26:26" s="18" customFormat="1" x14ac:dyDescent="0.25">
      <c r="Z157" s="163"/>
    </row>
    <row r="158" spans="26:26" s="18" customFormat="1" x14ac:dyDescent="0.25">
      <c r="Z158" s="163"/>
    </row>
    <row r="159" spans="26:26" s="18" customFormat="1" x14ac:dyDescent="0.25">
      <c r="Z159" s="163"/>
    </row>
    <row r="160" spans="26:26" s="18" customFormat="1" x14ac:dyDescent="0.25">
      <c r="Z160" s="163"/>
    </row>
    <row r="161" spans="26:26" s="18" customFormat="1" x14ac:dyDescent="0.25">
      <c r="Z161" s="163"/>
    </row>
    <row r="162" spans="26:26" s="18" customFormat="1" x14ac:dyDescent="0.25">
      <c r="Z162" s="163"/>
    </row>
    <row r="163" spans="26:26" s="18" customFormat="1" x14ac:dyDescent="0.25">
      <c r="Z163" s="163"/>
    </row>
    <row r="164" spans="26:26" s="18" customFormat="1" x14ac:dyDescent="0.25">
      <c r="Z164" s="163"/>
    </row>
    <row r="165" spans="26:26" s="18" customFormat="1" x14ac:dyDescent="0.25">
      <c r="Z165" s="163"/>
    </row>
    <row r="166" spans="26:26" s="18" customFormat="1" x14ac:dyDescent="0.25">
      <c r="Z166" s="163"/>
    </row>
    <row r="167" spans="26:26" s="18" customFormat="1" x14ac:dyDescent="0.25">
      <c r="Z167" s="163"/>
    </row>
    <row r="168" spans="26:26" s="18" customFormat="1" x14ac:dyDescent="0.25">
      <c r="Z168" s="163"/>
    </row>
    <row r="169" spans="26:26" s="18" customFormat="1" x14ac:dyDescent="0.25">
      <c r="Z169" s="163"/>
    </row>
    <row r="170" spans="26:26" s="18" customFormat="1" x14ac:dyDescent="0.25">
      <c r="Z170" s="163"/>
    </row>
    <row r="171" spans="26:26" s="18" customFormat="1" x14ac:dyDescent="0.25">
      <c r="Z171" s="163"/>
    </row>
    <row r="172" spans="26:26" s="18" customFormat="1" x14ac:dyDescent="0.25">
      <c r="Z172" s="163"/>
    </row>
    <row r="173" spans="26:26" s="18" customFormat="1" x14ac:dyDescent="0.25">
      <c r="Z173" s="163"/>
    </row>
    <row r="174" spans="26:26" s="18" customFormat="1" x14ac:dyDescent="0.25">
      <c r="Z174" s="163"/>
    </row>
    <row r="175" spans="26:26" s="18" customFormat="1" x14ac:dyDescent="0.25">
      <c r="Z175" s="163"/>
    </row>
    <row r="176" spans="26:26" s="18" customFormat="1" x14ac:dyDescent="0.25">
      <c r="Z176" s="163"/>
    </row>
    <row r="177" spans="26:26" s="18" customFormat="1" x14ac:dyDescent="0.25">
      <c r="Z177" s="163"/>
    </row>
    <row r="178" spans="26:26" s="18" customFormat="1" x14ac:dyDescent="0.25">
      <c r="Z178" s="163"/>
    </row>
    <row r="179" spans="26:26" s="18" customFormat="1" x14ac:dyDescent="0.25">
      <c r="Z179" s="163"/>
    </row>
    <row r="180" spans="26:26" s="18" customFormat="1" x14ac:dyDescent="0.25">
      <c r="Z180" s="163"/>
    </row>
    <row r="181" spans="26:26" s="18" customFormat="1" x14ac:dyDescent="0.25">
      <c r="Z181" s="163"/>
    </row>
    <row r="182" spans="26:26" s="18" customFormat="1" x14ac:dyDescent="0.25">
      <c r="Z182" s="163"/>
    </row>
    <row r="183" spans="26:26" s="18" customFormat="1" x14ac:dyDescent="0.25">
      <c r="Z183" s="163"/>
    </row>
    <row r="184" spans="26:26" s="18" customFormat="1" x14ac:dyDescent="0.25">
      <c r="Z184" s="163"/>
    </row>
    <row r="185" spans="26:26" s="18" customFormat="1" x14ac:dyDescent="0.25">
      <c r="Z185" s="163"/>
    </row>
    <row r="186" spans="26:26" s="18" customFormat="1" x14ac:dyDescent="0.25">
      <c r="Z186" s="163"/>
    </row>
    <row r="187" spans="26:26" s="18" customFormat="1" x14ac:dyDescent="0.25">
      <c r="Z187" s="163"/>
    </row>
    <row r="188" spans="26:26" s="18" customFormat="1" x14ac:dyDescent="0.25">
      <c r="Z188" s="163"/>
    </row>
    <row r="189" spans="26:26" s="18" customFormat="1" x14ac:dyDescent="0.25">
      <c r="Z189" s="163"/>
    </row>
    <row r="190" spans="26:26" s="18" customFormat="1" x14ac:dyDescent="0.25">
      <c r="Z190" s="163"/>
    </row>
    <row r="191" spans="26:26" s="18" customFormat="1" x14ac:dyDescent="0.25">
      <c r="Z191" s="163"/>
    </row>
    <row r="192" spans="26:26" s="18" customFormat="1" x14ac:dyDescent="0.25">
      <c r="Z192" s="163"/>
    </row>
    <row r="193" spans="26:26" s="18" customFormat="1" x14ac:dyDescent="0.25">
      <c r="Z193" s="163"/>
    </row>
    <row r="194" spans="26:26" s="18" customFormat="1" x14ac:dyDescent="0.25">
      <c r="Z194" s="163"/>
    </row>
    <row r="195" spans="26:26" s="18" customFormat="1" x14ac:dyDescent="0.25">
      <c r="Z195" s="163"/>
    </row>
    <row r="196" spans="26:26" s="18" customFormat="1" x14ac:dyDescent="0.25">
      <c r="Z196" s="163"/>
    </row>
    <row r="197" spans="26:26" s="18" customFormat="1" x14ac:dyDescent="0.25">
      <c r="Z197" s="163"/>
    </row>
    <row r="198" spans="26:26" s="18" customFormat="1" x14ac:dyDescent="0.25">
      <c r="Z198" s="163"/>
    </row>
    <row r="199" spans="26:26" s="18" customFormat="1" x14ac:dyDescent="0.25">
      <c r="Z199" s="163"/>
    </row>
    <row r="200" spans="26:26" s="18" customFormat="1" x14ac:dyDescent="0.25">
      <c r="Z200" s="163"/>
    </row>
    <row r="201" spans="26:26" s="18" customFormat="1" x14ac:dyDescent="0.25">
      <c r="Z201" s="163"/>
    </row>
    <row r="202" spans="26:26" s="18" customFormat="1" x14ac:dyDescent="0.25">
      <c r="Z202" s="163"/>
    </row>
    <row r="203" spans="26:26" s="18" customFormat="1" x14ac:dyDescent="0.25">
      <c r="Z203" s="163"/>
    </row>
    <row r="204" spans="26:26" s="18" customFormat="1" x14ac:dyDescent="0.25">
      <c r="Z204" s="163"/>
    </row>
    <row r="205" spans="26:26" s="18" customFormat="1" x14ac:dyDescent="0.25">
      <c r="Z205" s="163"/>
    </row>
    <row r="206" spans="26:26" s="18" customFormat="1" x14ac:dyDescent="0.25">
      <c r="Z206" s="163"/>
    </row>
    <row r="207" spans="26:26" s="18" customFormat="1" x14ac:dyDescent="0.25">
      <c r="Z207" s="163"/>
    </row>
    <row r="208" spans="26:26" s="18" customFormat="1" x14ac:dyDescent="0.25">
      <c r="Z208" s="163"/>
    </row>
    <row r="209" spans="26:26" s="18" customFormat="1" x14ac:dyDescent="0.25">
      <c r="Z209" s="163"/>
    </row>
    <row r="210" spans="26:26" s="18" customFormat="1" x14ac:dyDescent="0.25">
      <c r="Z210" s="163"/>
    </row>
    <row r="211" spans="26:26" s="18" customFormat="1" x14ac:dyDescent="0.25">
      <c r="Z211" s="163"/>
    </row>
    <row r="212" spans="26:26" s="18" customFormat="1" x14ac:dyDescent="0.25">
      <c r="Z212" s="163"/>
    </row>
    <row r="213" spans="26:26" s="18" customFormat="1" x14ac:dyDescent="0.25">
      <c r="Z213" s="163"/>
    </row>
    <row r="214" spans="26:26" s="18" customFormat="1" x14ac:dyDescent="0.25">
      <c r="Z214" s="163"/>
    </row>
    <row r="215" spans="26:26" s="18" customFormat="1" x14ac:dyDescent="0.25">
      <c r="Z215" s="163"/>
    </row>
    <row r="216" spans="26:26" s="18" customFormat="1" x14ac:dyDescent="0.25">
      <c r="Z216" s="163"/>
    </row>
    <row r="217" spans="26:26" s="18" customFormat="1" x14ac:dyDescent="0.25">
      <c r="Z217" s="163"/>
    </row>
    <row r="218" spans="26:26" s="18" customFormat="1" x14ac:dyDescent="0.25">
      <c r="Z218" s="163"/>
    </row>
    <row r="219" spans="26:26" s="18" customFormat="1" x14ac:dyDescent="0.25">
      <c r="Z219" s="163"/>
    </row>
    <row r="220" spans="26:26" s="18" customFormat="1" x14ac:dyDescent="0.25">
      <c r="Z220" s="163"/>
    </row>
    <row r="221" spans="26:26" s="18" customFormat="1" x14ac:dyDescent="0.25">
      <c r="Z221" s="163"/>
    </row>
    <row r="222" spans="26:26" s="18" customFormat="1" x14ac:dyDescent="0.25">
      <c r="Z222" s="163"/>
    </row>
    <row r="223" spans="26:26" s="18" customFormat="1" x14ac:dyDescent="0.25">
      <c r="Z223" s="163"/>
    </row>
    <row r="224" spans="26:26" s="18" customFormat="1" x14ac:dyDescent="0.25">
      <c r="Z224" s="163"/>
    </row>
    <row r="225" spans="26:26" s="18" customFormat="1" x14ac:dyDescent="0.25">
      <c r="Z225" s="163"/>
    </row>
    <row r="226" spans="26:26" s="18" customFormat="1" x14ac:dyDescent="0.25">
      <c r="Z226" s="163"/>
    </row>
    <row r="227" spans="26:26" s="18" customFormat="1" x14ac:dyDescent="0.25">
      <c r="Z227" s="163"/>
    </row>
    <row r="228" spans="26:26" s="18" customFormat="1" x14ac:dyDescent="0.25">
      <c r="Z228" s="163"/>
    </row>
    <row r="229" spans="26:26" s="18" customFormat="1" x14ac:dyDescent="0.25">
      <c r="Z229" s="163"/>
    </row>
    <row r="230" spans="26:26" s="18" customFormat="1" x14ac:dyDescent="0.25">
      <c r="Z230" s="163"/>
    </row>
    <row r="231" spans="26:26" s="18" customFormat="1" x14ac:dyDescent="0.25">
      <c r="Z231" s="162"/>
    </row>
    <row r="232" spans="26:26" s="18" customFormat="1" x14ac:dyDescent="0.25">
      <c r="Z232" s="162"/>
    </row>
    <row r="233" spans="26:26" s="18" customFormat="1" x14ac:dyDescent="0.25">
      <c r="Z233" s="162"/>
    </row>
    <row r="234" spans="26:26" s="18" customFormat="1" x14ac:dyDescent="0.25">
      <c r="Z234" s="162"/>
    </row>
    <row r="235" spans="26:26" s="18" customFormat="1" x14ac:dyDescent="0.25">
      <c r="Z235" s="162"/>
    </row>
    <row r="236" spans="26:26" s="18" customFormat="1" x14ac:dyDescent="0.25">
      <c r="Z236" s="162"/>
    </row>
    <row r="237" spans="26:26" s="18" customFormat="1" x14ac:dyDescent="0.25">
      <c r="Z237" s="162"/>
    </row>
    <row r="238" spans="26:26" s="18" customFormat="1" x14ac:dyDescent="0.25">
      <c r="Z238" s="162"/>
    </row>
    <row r="239" spans="26:26" s="18" customFormat="1" x14ac:dyDescent="0.25">
      <c r="Z239" s="162"/>
    </row>
    <row r="240" spans="26:26" s="18" customFormat="1" x14ac:dyDescent="0.25">
      <c r="Z240" s="162"/>
    </row>
    <row r="241" spans="26:26" s="18" customFormat="1" x14ac:dyDescent="0.25">
      <c r="Z241" s="162"/>
    </row>
    <row r="242" spans="26:26" s="18" customFormat="1" x14ac:dyDescent="0.25">
      <c r="Z242" s="162"/>
    </row>
    <row r="243" spans="26:26" s="18" customFormat="1" x14ac:dyDescent="0.25">
      <c r="Z243" s="162"/>
    </row>
    <row r="244" spans="26:26" s="18" customFormat="1" x14ac:dyDescent="0.25">
      <c r="Z244" s="162"/>
    </row>
    <row r="245" spans="26:26" s="18" customFormat="1" x14ac:dyDescent="0.25">
      <c r="Z245" s="162"/>
    </row>
    <row r="246" spans="26:26" s="18" customFormat="1" x14ac:dyDescent="0.25">
      <c r="Z246" s="162"/>
    </row>
    <row r="247" spans="26:26" s="18" customFormat="1" x14ac:dyDescent="0.25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5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5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5">
      <c r="A4" s="56"/>
      <c r="B4" s="111" t="s">
        <v>41</v>
      </c>
      <c r="C4" s="148">
        <f>SUM(C5:C7)</f>
        <v>13359</v>
      </c>
      <c r="D4" s="148">
        <f t="shared" ref="D4:K4" si="0">SUM(D5:D7)</f>
        <v>3835</v>
      </c>
      <c r="E4" s="148">
        <f t="shared" si="0"/>
        <v>14214</v>
      </c>
      <c r="F4" s="149">
        <f t="shared" si="0"/>
        <v>9472</v>
      </c>
      <c r="G4" s="148">
        <f t="shared" si="0"/>
        <v>11259</v>
      </c>
      <c r="H4" s="150">
        <f t="shared" si="0"/>
        <v>11259</v>
      </c>
      <c r="I4" s="148">
        <f t="shared" si="0"/>
        <v>16051</v>
      </c>
      <c r="J4" s="148">
        <f t="shared" si="0"/>
        <v>15450</v>
      </c>
      <c r="K4" s="148">
        <f t="shared" si="0"/>
        <v>16268.849999999999</v>
      </c>
      <c r="AA4" s="32" t="s">
        <v>8</v>
      </c>
    </row>
    <row r="5" spans="1:27" s="18" customFormat="1" ht="12.75" customHeight="1" x14ac:dyDescent="0.25">
      <c r="A5" s="70"/>
      <c r="B5" s="114" t="s">
        <v>42</v>
      </c>
      <c r="C5" s="152">
        <v>8724</v>
      </c>
      <c r="D5" s="153">
        <v>1576</v>
      </c>
      <c r="E5" s="153">
        <v>6184</v>
      </c>
      <c r="F5" s="152">
        <v>6142</v>
      </c>
      <c r="G5" s="153">
        <v>6142</v>
      </c>
      <c r="H5" s="154">
        <v>6142</v>
      </c>
      <c r="I5" s="153">
        <v>6596</v>
      </c>
      <c r="J5" s="153">
        <v>6998</v>
      </c>
      <c r="K5" s="154">
        <v>7368.8939999999993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4635</v>
      </c>
      <c r="D6" s="157">
        <v>2259</v>
      </c>
      <c r="E6" s="157">
        <v>8030</v>
      </c>
      <c r="F6" s="156">
        <v>3330</v>
      </c>
      <c r="G6" s="157">
        <v>5117</v>
      </c>
      <c r="H6" s="158">
        <v>5117</v>
      </c>
      <c r="I6" s="157">
        <v>9455</v>
      </c>
      <c r="J6" s="157">
        <v>8452</v>
      </c>
      <c r="K6" s="158">
        <v>8899.9559999999983</v>
      </c>
      <c r="AA6" s="32" t="s">
        <v>11</v>
      </c>
    </row>
    <row r="7" spans="1:27" s="18" customFormat="1" ht="12.75" customHeight="1" x14ac:dyDescent="0.25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1500</v>
      </c>
      <c r="D8" s="148">
        <f t="shared" ref="D8:K8" si="1">SUM(D9:D15)</f>
        <v>1597</v>
      </c>
      <c r="E8" s="148">
        <f t="shared" si="1"/>
        <v>1078</v>
      </c>
      <c r="F8" s="149">
        <f t="shared" si="1"/>
        <v>1000</v>
      </c>
      <c r="G8" s="148">
        <f t="shared" si="1"/>
        <v>163</v>
      </c>
      <c r="H8" s="150">
        <f t="shared" si="1"/>
        <v>1163</v>
      </c>
      <c r="I8" s="148">
        <f t="shared" si="1"/>
        <v>160</v>
      </c>
      <c r="J8" s="148">
        <f t="shared" si="1"/>
        <v>200</v>
      </c>
      <c r="K8" s="148">
        <f t="shared" si="1"/>
        <v>263.59999999999991</v>
      </c>
      <c r="AA8" s="32" t="s">
        <v>14</v>
      </c>
    </row>
    <row r="9" spans="1:27" s="18" customFormat="1" ht="12.75" customHeight="1" x14ac:dyDescent="0.25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5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5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5">
      <c r="A13" s="70"/>
      <c r="B13" s="114" t="s">
        <v>29</v>
      </c>
      <c r="C13" s="156">
        <v>1500</v>
      </c>
      <c r="D13" s="157">
        <v>1597</v>
      </c>
      <c r="E13" s="157">
        <v>1000</v>
      </c>
      <c r="F13" s="156">
        <v>1000</v>
      </c>
      <c r="G13" s="157">
        <v>0</v>
      </c>
      <c r="H13" s="158">
        <v>1000</v>
      </c>
      <c r="I13" s="157">
        <v>160</v>
      </c>
      <c r="J13" s="157">
        <v>200</v>
      </c>
      <c r="K13" s="158">
        <v>263.59999999999991</v>
      </c>
    </row>
    <row r="14" spans="1:27" s="18" customFormat="1" ht="12.75" customHeight="1" x14ac:dyDescent="0.25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5">
      <c r="A15" s="70"/>
      <c r="B15" s="114" t="s">
        <v>101</v>
      </c>
      <c r="C15" s="159">
        <v>0</v>
      </c>
      <c r="D15" s="160">
        <v>0</v>
      </c>
      <c r="E15" s="160">
        <v>78</v>
      </c>
      <c r="F15" s="159">
        <v>0</v>
      </c>
      <c r="G15" s="160">
        <v>163</v>
      </c>
      <c r="H15" s="161">
        <v>163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32</v>
      </c>
      <c r="F16" s="149">
        <f t="shared" si="2"/>
        <v>0</v>
      </c>
      <c r="G16" s="148">
        <f t="shared" si="2"/>
        <v>50</v>
      </c>
      <c r="H16" s="150">
        <f t="shared" si="2"/>
        <v>50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5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5">
      <c r="A18" s="70"/>
      <c r="B18" s="114" t="s">
        <v>108</v>
      </c>
      <c r="C18" s="156">
        <v>0</v>
      </c>
      <c r="D18" s="157">
        <v>0</v>
      </c>
      <c r="E18" s="157">
        <v>32</v>
      </c>
      <c r="F18" s="156">
        <v>0</v>
      </c>
      <c r="G18" s="157">
        <v>50</v>
      </c>
      <c r="H18" s="158">
        <v>50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5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5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5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5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5">
      <c r="A24" s="70"/>
      <c r="B24" s="130" t="s">
        <v>115</v>
      </c>
      <c r="C24" s="148">
        <v>0</v>
      </c>
      <c r="D24" s="148">
        <v>526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5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14859</v>
      </c>
      <c r="D26" s="103">
        <f t="shared" ref="D26:K26" si="3">+D4+D8+D16+D24</f>
        <v>5958</v>
      </c>
      <c r="E26" s="103">
        <f t="shared" si="3"/>
        <v>15324</v>
      </c>
      <c r="F26" s="104">
        <f t="shared" si="3"/>
        <v>10472</v>
      </c>
      <c r="G26" s="103">
        <f t="shared" si="3"/>
        <v>11472</v>
      </c>
      <c r="H26" s="105">
        <f t="shared" si="3"/>
        <v>12472</v>
      </c>
      <c r="I26" s="103">
        <f t="shared" si="3"/>
        <v>16211</v>
      </c>
      <c r="J26" s="103">
        <f t="shared" si="3"/>
        <v>15650</v>
      </c>
      <c r="K26" s="103">
        <f t="shared" si="3"/>
        <v>16532.449999999997</v>
      </c>
    </row>
    <row r="27" spans="1:11" s="18" customFormat="1" x14ac:dyDescent="0.25"/>
    <row r="28" spans="1:11" s="18" customFormat="1" x14ac:dyDescent="0.25">
      <c r="B28" s="114"/>
    </row>
    <row r="29" spans="1:11" s="18" customFormat="1" x14ac:dyDescent="0.25"/>
    <row r="30" spans="1:11" s="18" customFormat="1" x14ac:dyDescent="0.25"/>
    <row r="31" spans="1:11" s="18" customFormat="1" x14ac:dyDescent="0.25"/>
    <row r="32" spans="1:11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B.1</vt:lpstr>
      <vt:lpstr>B.2</vt:lpstr>
      <vt:lpstr>B.2.1</vt:lpstr>
      <vt:lpstr>B.2.2</vt:lpstr>
      <vt:lpstr>B.2.3</vt:lpstr>
      <vt:lpstr>B.2.4</vt:lpstr>
      <vt:lpstr>B.2.5</vt:lpstr>
      <vt:lpstr>B.2.6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Rammusi Tsoai</dc:creator>
  <cp:lastModifiedBy>Jonathan Benjamin</cp:lastModifiedBy>
  <dcterms:created xsi:type="dcterms:W3CDTF">2011-11-22T08:36:13Z</dcterms:created>
  <dcterms:modified xsi:type="dcterms:W3CDTF">2014-05-30T08:00:46Z</dcterms:modified>
</cp:coreProperties>
</file>